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tabRatio="709" activeTab="1"/>
  </bookViews>
  <sheets>
    <sheet name="本工事内訳書（入札時　提出用）" sheetId="1" r:id="rId1"/>
    <sheet name="別紙「工事費内訳書の作成例」  必ず最後まで読んで下さい。" sheetId="2" r:id="rId2"/>
  </sheets>
  <definedNames>
    <definedName name="_xlnm.Print_Area" localSheetId="1">'別紙「工事費内訳書の作成例」  必ず最後まで読んで下さい。'!$A$1:$K$116</definedName>
    <definedName name="_xlnm.Print_Titles" localSheetId="0">'本工事内訳書（入札時　提出用）'!$1:$8</definedName>
    <definedName name="_xlnm.Print_Titles" localSheetId="1">'別紙「工事費内訳書の作成例」  必ず最後まで読んで下さい。'!$1:$8</definedName>
  </definedNames>
  <calcPr fullCalcOnLoad="1"/>
</workbook>
</file>

<file path=xl/sharedStrings.xml><?xml version="1.0" encoding="utf-8"?>
<sst xmlns="http://schemas.openxmlformats.org/spreadsheetml/2006/main" count="2122" uniqueCount="138">
  <si>
    <t>数量</t>
  </si>
  <si>
    <t>単位</t>
  </si>
  <si>
    <t>金額</t>
  </si>
  <si>
    <t>工事区分　工種　種別　細別　規格</t>
  </si>
  <si>
    <t>単価</t>
  </si>
  <si>
    <t>摘要</t>
  </si>
  <si>
    <t>ｍ３</t>
  </si>
  <si>
    <t>m3</t>
  </si>
  <si>
    <t>m2</t>
  </si>
  <si>
    <t>会社名：</t>
  </si>
  <si>
    <t>工事費内訳書（入札時　提出用）</t>
  </si>
  <si>
    <t>工事名称　　道路改良舗装工事</t>
  </si>
  <si>
    <t>工事場所　　一般県道　　菅谷小原内水戸線</t>
  </si>
  <si>
    <t>道路改良</t>
  </si>
  <si>
    <t>直接工事費計</t>
  </si>
  <si>
    <t>共通仮設費計</t>
  </si>
  <si>
    <t>純工事費</t>
  </si>
  <si>
    <t>工事原価</t>
  </si>
  <si>
    <t>工事価格</t>
  </si>
  <si>
    <t>請負工事費</t>
  </si>
  <si>
    <t>道路土工</t>
  </si>
  <si>
    <t>掘削工</t>
  </si>
  <si>
    <t>掘削（土砂）</t>
  </si>
  <si>
    <t>バックホウ掘削積込み</t>
  </si>
  <si>
    <t>路体盛土工</t>
  </si>
  <si>
    <t>路体（流用土）</t>
  </si>
  <si>
    <t>ブルドーザ敷均し</t>
  </si>
  <si>
    <t>タイヤローラ締固め（8-20t）</t>
  </si>
  <si>
    <t>残土処理工</t>
  </si>
  <si>
    <t>残土処理</t>
  </si>
  <si>
    <t>ダンプトラック運搬（10t積）</t>
  </si>
  <si>
    <t>残土受入地での処理</t>
  </si>
  <si>
    <t>法面工</t>
  </si>
  <si>
    <t>植生工</t>
  </si>
  <si>
    <t>張芝</t>
  </si>
  <si>
    <t>人力施工による植生工</t>
  </si>
  <si>
    <t>共通仮設費（率計上）</t>
  </si>
  <si>
    <t>現場管理費</t>
  </si>
  <si>
    <t>一般管理費等</t>
  </si>
  <si>
    <t>契約保証費用</t>
  </si>
  <si>
    <t>消費税相当額</t>
  </si>
  <si>
    <t>中止期間中の現場維持管理費等費用(率計上)</t>
  </si>
  <si>
    <t>人力掘削積み込み</t>
  </si>
  <si>
    <t>※作成にあたっては，別紙「工事費内訳書の作成例」を参考とすること</t>
  </si>
  <si>
    <t>工事名称　　[KOJIKNM]</t>
  </si>
  <si>
    <t>工事番号　　[SEKEIGOSU]</t>
  </si>
  <si>
    <t>[UNIT]</t>
  </si>
  <si>
    <t>[OUTSEQ]</t>
  </si>
  <si>
    <t>[TNAME1]</t>
  </si>
  <si>
    <t>[TNAME2]</t>
  </si>
  <si>
    <t>[TNAME3]</t>
  </si>
  <si>
    <t>[TNAME4]</t>
  </si>
  <si>
    <t>[TNAME5]</t>
  </si>
  <si>
    <t>[CURRENTVOLUME]</t>
  </si>
  <si>
    <t>工事場所　　[ROKASEN01][ROKASEN02]</t>
  </si>
  <si>
    <t>現場環境改善費（率計上）</t>
  </si>
  <si>
    <t>工事番号　　３０－０３－０００－Ａ－００１</t>
  </si>
  <si>
    <t/>
  </si>
  <si>
    <t>1.0</t>
  </si>
  <si>
    <t>[TNAME1]</t>
  </si>
  <si>
    <t>[TNAME2]</t>
  </si>
  <si>
    <t>[TNAME3]</t>
  </si>
  <si>
    <t>[TNAME4]</t>
  </si>
  <si>
    <t>[TNAME5]</t>
  </si>
  <si>
    <t>[CURRENTVOLUME]</t>
  </si>
  <si>
    <t>[UNIT]</t>
  </si>
  <si>
    <t>[OUTSEQ]</t>
  </si>
  <si>
    <t>工事番号　　３１－０１－０００－２－１０３</t>
  </si>
  <si>
    <t>1000</t>
  </si>
  <si>
    <t>工事場所　　[ROKASEN01]</t>
  </si>
  <si>
    <t>工事場所　　</t>
  </si>
  <si>
    <t>工事名称　　区画整理（第３工区）【再入札（６月）】</t>
  </si>
  <si>
    <t>造成工事</t>
  </si>
  <si>
    <t>土工</t>
  </si>
  <si>
    <t>作業土工</t>
  </si>
  <si>
    <t>整地</t>
  </si>
  <si>
    <t>m3</t>
  </si>
  <si>
    <t>構造物撤去工</t>
  </si>
  <si>
    <t>構造物取壊し工</t>
  </si>
  <si>
    <t>ｺﾝｸﾘｰﾄ構造物取壊し</t>
  </si>
  <si>
    <t>構造物とりこわし</t>
  </si>
  <si>
    <t>杭基礎引抜き</t>
  </si>
  <si>
    <t>本</t>
  </si>
  <si>
    <t>杭抜き工</t>
  </si>
  <si>
    <t>ｍ３</t>
  </si>
  <si>
    <t>砂</t>
  </si>
  <si>
    <t>ｍ２</t>
  </si>
  <si>
    <t>敷鉄板設置・撤去</t>
  </si>
  <si>
    <t>枚</t>
  </si>
  <si>
    <t>敷鉄板賃料</t>
  </si>
  <si>
    <t>杭基礎撤去</t>
  </si>
  <si>
    <t>浄化槽撤去・運搬</t>
  </si>
  <si>
    <t>床掘り</t>
  </si>
  <si>
    <t>埋戻し</t>
  </si>
  <si>
    <t>購入土</t>
  </si>
  <si>
    <t>回</t>
  </si>
  <si>
    <t>収集・運搬受託料金（建設系廃棄物）</t>
  </si>
  <si>
    <t>運搬処理工</t>
  </si>
  <si>
    <t>殻運搬</t>
  </si>
  <si>
    <t>殻処分</t>
  </si>
  <si>
    <t>スクラップ</t>
  </si>
  <si>
    <t>ｔ</t>
  </si>
  <si>
    <t>仮設工</t>
  </si>
  <si>
    <t>交通管理工</t>
  </si>
  <si>
    <t>交通誘導警備員</t>
  </si>
  <si>
    <t>人日</t>
  </si>
  <si>
    <t>交通誘導警備員B</t>
  </si>
  <si>
    <t>2</t>
  </si>
  <si>
    <t>1100</t>
  </si>
  <si>
    <t>共通仮設</t>
  </si>
  <si>
    <t>共通仮設費</t>
  </si>
  <si>
    <t>運搬費</t>
  </si>
  <si>
    <t>重建設機械分解組立輸送費</t>
  </si>
  <si>
    <t>重建設機械分解組立輸送</t>
  </si>
  <si>
    <t>仮設材運搬費</t>
  </si>
  <si>
    <t>t</t>
  </si>
  <si>
    <t>仮設材等の運搬(鋼矢板、H形鋼、覆工板、敷鉄板等)</t>
  </si>
  <si>
    <t>1</t>
  </si>
  <si>
    <t>1200</t>
  </si>
  <si>
    <t>現場環境改善費(率計上）</t>
  </si>
  <si>
    <t>1300</t>
  </si>
  <si>
    <t>共通仮設費（率計上）</t>
  </si>
  <si>
    <t>1400</t>
  </si>
  <si>
    <t>4</t>
  </si>
  <si>
    <t>1500</t>
  </si>
  <si>
    <t>1600</t>
  </si>
  <si>
    <t>現場管理費</t>
  </si>
  <si>
    <t>5</t>
  </si>
  <si>
    <t>1900</t>
  </si>
  <si>
    <t>2000</t>
  </si>
  <si>
    <t>一般管理費等</t>
  </si>
  <si>
    <t>2100</t>
  </si>
  <si>
    <t>契約保証費用</t>
  </si>
  <si>
    <t>7</t>
  </si>
  <si>
    <t>2200</t>
  </si>
  <si>
    <t>2300</t>
  </si>
  <si>
    <t>消費税相当額</t>
  </si>
  <si>
    <t>2400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</si>
</sst>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0_);[Red]\(0.000\)"/>
    <numFmt numFmtId="179" formatCode="#,##0.000_);[Red]\(#,##0.000\)"/>
    <numFmt numFmtId="180" formatCode="#,##0.000_ "/>
    <numFmt numFmtId="181" formatCode="[$-411]ggge&quot;年&quot;m&quot;月&quot;d&quot;日&quot;;@"/>
    <numFmt numFmtId="182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u val="single"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left" vertical="center" indent="2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80" fontId="2" fillId="0" borderId="0" xfId="0" applyNumberFormat="1" applyFont="1" applyAlignment="1">
      <alignment vertical="center"/>
    </xf>
    <xf numFmtId="180" fontId="5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left" vertical="center" indent="2"/>
    </xf>
    <xf numFmtId="176" fontId="5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80" fontId="2" fillId="0" borderId="17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80" fontId="5" fillId="0" borderId="21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80" fontId="6" fillId="0" borderId="19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horizontal="center" vertical="center" shrinkToFit="1"/>
    </xf>
    <xf numFmtId="176" fontId="4" fillId="0" borderId="0" xfId="0" applyNumberFormat="1" applyFont="1" applyFill="1" applyAlignment="1">
      <alignment vertical="center" shrinkToFit="1"/>
    </xf>
    <xf numFmtId="176" fontId="2" fillId="0" borderId="13" xfId="0" applyNumberFormat="1" applyFont="1" applyFill="1" applyBorder="1" applyAlignment="1">
      <alignment vertical="center" shrinkToFit="1"/>
    </xf>
    <xf numFmtId="176" fontId="2" fillId="0" borderId="16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176" fontId="5" fillId="0" borderId="10" xfId="0" applyNumberFormat="1" applyFont="1" applyFill="1" applyBorder="1" applyAlignment="1">
      <alignment vertical="center" shrinkToFit="1"/>
    </xf>
    <xf numFmtId="176" fontId="5" fillId="0" borderId="0" xfId="0" applyNumberFormat="1" applyFont="1" applyAlignment="1">
      <alignment vertical="center" shrinkToFit="1"/>
    </xf>
    <xf numFmtId="176" fontId="5" fillId="0" borderId="16" xfId="0" applyNumberFormat="1" applyFont="1" applyFill="1" applyBorder="1" applyAlignment="1">
      <alignment vertical="center" shrinkToFit="1"/>
    </xf>
    <xf numFmtId="176" fontId="5" fillId="0" borderId="0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176" fontId="5" fillId="33" borderId="19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 shrinkToFit="1"/>
    </xf>
    <xf numFmtId="182" fontId="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82" fontId="4" fillId="0" borderId="10" xfId="0" applyNumberFormat="1" applyFont="1" applyFill="1" applyBorder="1" applyAlignment="1">
      <alignment horizontal="center" vertical="center"/>
    </xf>
    <xf numFmtId="182" fontId="2" fillId="0" borderId="14" xfId="0" applyNumberFormat="1" applyFont="1" applyFill="1" applyBorder="1" applyAlignment="1">
      <alignment horizontal="center" vertical="center"/>
    </xf>
    <xf numFmtId="182" fontId="5" fillId="0" borderId="19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82" fontId="5" fillId="0" borderId="21" xfId="0" applyNumberFormat="1" applyFont="1" applyFill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2" fillId="0" borderId="0" xfId="0" applyNumberFormat="1" applyFont="1" applyAlignment="1">
      <alignment vertical="center"/>
    </xf>
    <xf numFmtId="182" fontId="2" fillId="0" borderId="0" xfId="0" applyNumberFormat="1" applyFont="1" applyFill="1" applyAlignment="1">
      <alignment vertical="center"/>
    </xf>
    <xf numFmtId="176" fontId="6" fillId="0" borderId="0" xfId="0" applyNumberFormat="1" applyFont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horizontal="center" vertical="center"/>
    </xf>
    <xf numFmtId="182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Border="1" applyAlignment="1" applyProtection="1">
      <alignment horizontal="left" vertical="center"/>
      <protection locked="0"/>
    </xf>
    <xf numFmtId="182" fontId="4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5" fillId="0" borderId="19" xfId="0" applyFont="1" applyBorder="1" applyAlignment="1" applyProtection="1">
      <alignment vertical="center"/>
      <protection locked="0"/>
    </xf>
    <xf numFmtId="176" fontId="5" fillId="0" borderId="19" xfId="0" applyFont="1" applyBorder="1" applyAlignment="1" applyProtection="1">
      <alignment vertical="center"/>
      <protection locked="0"/>
    </xf>
    <xf numFmtId="176" fontId="5" fillId="33" borderId="19" xfId="0" applyFont="1" applyBorder="1" applyAlignment="1" applyProtection="1">
      <alignment vertical="center"/>
      <protection locked="0"/>
    </xf>
    <xf numFmtId="49" fontId="5" fillId="0" borderId="17" xfId="0" applyFont="1" applyBorder="1" applyAlignment="1" applyProtection="1">
      <alignment horizontal="center" vertical="center"/>
      <protection/>
    </xf>
    <xf numFmtId="49" fontId="5" fillId="34" borderId="17" xfId="0" applyFont="1" applyBorder="1" applyAlignment="1" applyProtection="1">
      <alignment horizontal="center" vertical="center"/>
      <protection/>
    </xf>
    <xf numFmtId="49" fontId="5" fillId="0" borderId="19" xfId="0" applyFont="1" applyBorder="1" applyAlignment="1" applyProtection="1">
      <alignment horizontal="center" vertical="center"/>
      <protection/>
    </xf>
    <xf numFmtId="49" fontId="5" fillId="34" borderId="19" xfId="0" applyFont="1" applyBorder="1" applyAlignment="1" applyProtection="1">
      <alignment horizontal="center" vertical="center"/>
      <protection/>
    </xf>
    <xf numFmtId="49" fontId="5" fillId="0" borderId="21" xfId="0" applyFont="1" applyBorder="1" applyAlignment="1" applyProtection="1">
      <alignment horizontal="center" vertical="center"/>
      <protection/>
    </xf>
    <xf numFmtId="49" fontId="5" fillId="34" borderId="21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63</xdr:row>
      <xdr:rowOff>142875</xdr:rowOff>
    </xdr:from>
    <xdr:to>
      <xdr:col>7</xdr:col>
      <xdr:colOff>752475</xdr:colOff>
      <xdr:row>65</xdr:row>
      <xdr:rowOff>0</xdr:rowOff>
    </xdr:to>
    <xdr:sp>
      <xdr:nvSpPr>
        <xdr:cNvPr id="1" name="Line 24"/>
        <xdr:cNvSpPr>
          <a:spLocks/>
        </xdr:cNvSpPr>
      </xdr:nvSpPr>
      <xdr:spPr>
        <a:xfrm flipV="1">
          <a:off x="4133850" y="9915525"/>
          <a:ext cx="990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22</xdr:row>
      <xdr:rowOff>19050</xdr:rowOff>
    </xdr:from>
    <xdr:to>
      <xdr:col>9</xdr:col>
      <xdr:colOff>200025</xdr:colOff>
      <xdr:row>25</xdr:row>
      <xdr:rowOff>123825</xdr:rowOff>
    </xdr:to>
    <xdr:sp>
      <xdr:nvSpPr>
        <xdr:cNvPr id="2" name="Line 15"/>
        <xdr:cNvSpPr>
          <a:spLocks/>
        </xdr:cNvSpPr>
      </xdr:nvSpPr>
      <xdr:spPr>
        <a:xfrm flipV="1">
          <a:off x="5648325" y="3543300"/>
          <a:ext cx="695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600075</xdr:colOff>
      <xdr:row>36</xdr:row>
      <xdr:rowOff>133350</xdr:rowOff>
    </xdr:from>
    <xdr:to>
      <xdr:col>8</xdr:col>
      <xdr:colOff>142875</xdr:colOff>
      <xdr:row>39</xdr:row>
      <xdr:rowOff>123825</xdr:rowOff>
    </xdr:to>
    <xdr:sp>
      <xdr:nvSpPr>
        <xdr:cNvPr id="3" name="Line 27"/>
        <xdr:cNvSpPr>
          <a:spLocks/>
        </xdr:cNvSpPr>
      </xdr:nvSpPr>
      <xdr:spPr>
        <a:xfrm flipV="1">
          <a:off x="4972050" y="5791200"/>
          <a:ext cx="3619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457200</xdr:colOff>
      <xdr:row>19</xdr:row>
      <xdr:rowOff>19050</xdr:rowOff>
    </xdr:from>
    <xdr:to>
      <xdr:col>8</xdr:col>
      <xdr:colOff>133350</xdr:colOff>
      <xdr:row>23</xdr:row>
      <xdr:rowOff>142875</xdr:rowOff>
    </xdr:to>
    <xdr:sp>
      <xdr:nvSpPr>
        <xdr:cNvPr id="4" name="Oval 1"/>
        <xdr:cNvSpPr>
          <a:spLocks/>
        </xdr:cNvSpPr>
      </xdr:nvSpPr>
      <xdr:spPr>
        <a:xfrm>
          <a:off x="4238625" y="3086100"/>
          <a:ext cx="1085850" cy="733425"/>
        </a:xfrm>
        <a:prstGeom prst="ellipse">
          <a:avLst/>
        </a:prstGeom>
        <a:noFill/>
        <a:ln w="34925" cmpd="sng">
          <a:solidFill>
            <a:srgbClr val="0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14</xdr:row>
      <xdr:rowOff>57150</xdr:rowOff>
    </xdr:from>
    <xdr:to>
      <xdr:col>7</xdr:col>
      <xdr:colOff>95250</xdr:colOff>
      <xdr:row>18</xdr:row>
      <xdr:rowOff>133350</xdr:rowOff>
    </xdr:to>
    <xdr:sp>
      <xdr:nvSpPr>
        <xdr:cNvPr id="5" name="Line 2"/>
        <xdr:cNvSpPr>
          <a:spLocks/>
        </xdr:cNvSpPr>
      </xdr:nvSpPr>
      <xdr:spPr>
        <a:xfrm>
          <a:off x="3990975" y="2362200"/>
          <a:ext cx="476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1647825</xdr:colOff>
      <xdr:row>11</xdr:row>
      <xdr:rowOff>57150</xdr:rowOff>
    </xdr:from>
    <xdr:to>
      <xdr:col>8</xdr:col>
      <xdr:colOff>847725</xdr:colOff>
      <xdr:row>15</xdr:row>
      <xdr:rowOff>19050</xdr:rowOff>
    </xdr:to>
    <xdr:sp>
      <xdr:nvSpPr>
        <xdr:cNvPr id="6" name="Rectangle 3"/>
        <xdr:cNvSpPr>
          <a:spLocks/>
        </xdr:cNvSpPr>
      </xdr:nvSpPr>
      <xdr:spPr>
        <a:xfrm>
          <a:off x="2219325" y="1905000"/>
          <a:ext cx="3819525" cy="571500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初期値では単価は入っていません。</a:t>
          </a: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受注者が，このような網掛け部分に，会社で考えている単価を記入することで，ダウンロード時の状態で設定されている関数により金額が自動計算されます。</a:t>
          </a:r>
        </a:p>
      </xdr:txBody>
    </xdr:sp>
    <xdr:clientData/>
  </xdr:twoCellAnchor>
  <xdr:twoCellAnchor>
    <xdr:from>
      <xdr:col>5</xdr:col>
      <xdr:colOff>238125</xdr:colOff>
      <xdr:row>70</xdr:row>
      <xdr:rowOff>38100</xdr:rowOff>
    </xdr:from>
    <xdr:to>
      <xdr:col>6</xdr:col>
      <xdr:colOff>438150</xdr:colOff>
      <xdr:row>71</xdr:row>
      <xdr:rowOff>142875</xdr:rowOff>
    </xdr:to>
    <xdr:sp>
      <xdr:nvSpPr>
        <xdr:cNvPr id="7" name="Line 12"/>
        <xdr:cNvSpPr>
          <a:spLocks/>
        </xdr:cNvSpPr>
      </xdr:nvSpPr>
      <xdr:spPr>
        <a:xfrm flipV="1">
          <a:off x="3076575" y="10877550"/>
          <a:ext cx="11430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25</xdr:row>
      <xdr:rowOff>76200</xdr:rowOff>
    </xdr:from>
    <xdr:to>
      <xdr:col>9</xdr:col>
      <xdr:colOff>600075</xdr:colOff>
      <xdr:row>27</xdr:row>
      <xdr:rowOff>123825</xdr:rowOff>
    </xdr:to>
    <xdr:sp>
      <xdr:nvSpPr>
        <xdr:cNvPr id="8" name="Rectangle 14"/>
        <xdr:cNvSpPr>
          <a:spLocks/>
        </xdr:cNvSpPr>
      </xdr:nvSpPr>
      <xdr:spPr>
        <a:xfrm>
          <a:off x="3943350" y="4057650"/>
          <a:ext cx="2800350" cy="35242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摘要欄には，受注者が考えている「規格」が，発注者側の「規格」と異なる場合等に記入します。</a:t>
          </a:r>
        </a:p>
      </xdr:txBody>
    </xdr:sp>
    <xdr:clientData/>
  </xdr:twoCellAnchor>
  <xdr:twoCellAnchor>
    <xdr:from>
      <xdr:col>6</xdr:col>
      <xdr:colOff>428625</xdr:colOff>
      <xdr:row>68</xdr:row>
      <xdr:rowOff>66675</xdr:rowOff>
    </xdr:from>
    <xdr:to>
      <xdr:col>8</xdr:col>
      <xdr:colOff>209550</xdr:colOff>
      <xdr:row>70</xdr:row>
      <xdr:rowOff>142875</xdr:rowOff>
    </xdr:to>
    <xdr:sp>
      <xdr:nvSpPr>
        <xdr:cNvPr id="9" name="Oval 16"/>
        <xdr:cNvSpPr>
          <a:spLocks/>
        </xdr:cNvSpPr>
      </xdr:nvSpPr>
      <xdr:spPr>
        <a:xfrm>
          <a:off x="4210050" y="10601325"/>
          <a:ext cx="1190625" cy="381000"/>
        </a:xfrm>
        <a:prstGeom prst="ellipse">
          <a:avLst/>
        </a:prstGeom>
        <a:noFill/>
        <a:ln w="38100" cmpd="sng">
          <a:solidFill>
            <a:srgbClr val="0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885825</xdr:colOff>
      <xdr:row>19</xdr:row>
      <xdr:rowOff>57150</xdr:rowOff>
    </xdr:from>
    <xdr:to>
      <xdr:col>9</xdr:col>
      <xdr:colOff>952500</xdr:colOff>
      <xdr:row>23</xdr:row>
      <xdr:rowOff>47625</xdr:rowOff>
    </xdr:to>
    <xdr:sp>
      <xdr:nvSpPr>
        <xdr:cNvPr id="10" name="Oval 17"/>
        <xdr:cNvSpPr>
          <a:spLocks/>
        </xdr:cNvSpPr>
      </xdr:nvSpPr>
      <xdr:spPr>
        <a:xfrm>
          <a:off x="6076950" y="3124200"/>
          <a:ext cx="1019175" cy="600075"/>
        </a:xfrm>
        <a:prstGeom prst="ellipse">
          <a:avLst/>
        </a:prstGeom>
        <a:noFill/>
        <a:ln w="34925" cmpd="sng">
          <a:solidFill>
            <a:srgbClr val="0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904875</xdr:colOff>
      <xdr:row>71</xdr:row>
      <xdr:rowOff>85725</xdr:rowOff>
    </xdr:from>
    <xdr:to>
      <xdr:col>6</xdr:col>
      <xdr:colOff>171450</xdr:colOff>
      <xdr:row>73</xdr:row>
      <xdr:rowOff>133350</xdr:rowOff>
    </xdr:to>
    <xdr:sp>
      <xdr:nvSpPr>
        <xdr:cNvPr id="11" name="Rectangle 18"/>
        <xdr:cNvSpPr>
          <a:spLocks/>
        </xdr:cNvSpPr>
      </xdr:nvSpPr>
      <xdr:spPr>
        <a:xfrm>
          <a:off x="1476375" y="11077575"/>
          <a:ext cx="2476500" cy="35242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共通仮設費を計上します。</a:t>
          </a:r>
        </a:p>
      </xdr:txBody>
    </xdr:sp>
    <xdr:clientData/>
  </xdr:twoCellAnchor>
  <xdr:twoCellAnchor>
    <xdr:from>
      <xdr:col>4</xdr:col>
      <xdr:colOff>895350</xdr:colOff>
      <xdr:row>75</xdr:row>
      <xdr:rowOff>28575</xdr:rowOff>
    </xdr:from>
    <xdr:to>
      <xdr:col>6</xdr:col>
      <xdr:colOff>161925</xdr:colOff>
      <xdr:row>77</xdr:row>
      <xdr:rowOff>76200</xdr:rowOff>
    </xdr:to>
    <xdr:sp>
      <xdr:nvSpPr>
        <xdr:cNvPr id="12" name="Rectangle 20"/>
        <xdr:cNvSpPr>
          <a:spLocks/>
        </xdr:cNvSpPr>
      </xdr:nvSpPr>
      <xdr:spPr>
        <a:xfrm>
          <a:off x="1466850" y="11630025"/>
          <a:ext cx="2476500" cy="35242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現場管理費を計上します。</a:t>
          </a:r>
        </a:p>
      </xdr:txBody>
    </xdr:sp>
    <xdr:clientData/>
  </xdr:twoCellAnchor>
  <xdr:twoCellAnchor>
    <xdr:from>
      <xdr:col>6</xdr:col>
      <xdr:colOff>409575</xdr:colOff>
      <xdr:row>77</xdr:row>
      <xdr:rowOff>28575</xdr:rowOff>
    </xdr:from>
    <xdr:to>
      <xdr:col>8</xdr:col>
      <xdr:colOff>190500</xdr:colOff>
      <xdr:row>79</xdr:row>
      <xdr:rowOff>104775</xdr:rowOff>
    </xdr:to>
    <xdr:sp>
      <xdr:nvSpPr>
        <xdr:cNvPr id="13" name="Oval 21"/>
        <xdr:cNvSpPr>
          <a:spLocks/>
        </xdr:cNvSpPr>
      </xdr:nvSpPr>
      <xdr:spPr>
        <a:xfrm>
          <a:off x="4191000" y="11934825"/>
          <a:ext cx="1190625" cy="381000"/>
        </a:xfrm>
        <a:prstGeom prst="ellipse">
          <a:avLst/>
        </a:prstGeom>
        <a:noFill/>
        <a:ln w="38100" cmpd="sng">
          <a:solidFill>
            <a:srgbClr val="0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77</xdr:row>
      <xdr:rowOff>85725</xdr:rowOff>
    </xdr:from>
    <xdr:to>
      <xdr:col>6</xdr:col>
      <xdr:colOff>247650</xdr:colOff>
      <xdr:row>78</xdr:row>
      <xdr:rowOff>47625</xdr:rowOff>
    </xdr:to>
    <xdr:sp>
      <xdr:nvSpPr>
        <xdr:cNvPr id="14" name="Line 22"/>
        <xdr:cNvSpPr>
          <a:spLocks/>
        </xdr:cNvSpPr>
      </xdr:nvSpPr>
      <xdr:spPr>
        <a:xfrm>
          <a:off x="3190875" y="11991975"/>
          <a:ext cx="8382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552450</xdr:colOff>
      <xdr:row>62</xdr:row>
      <xdr:rowOff>28575</xdr:rowOff>
    </xdr:from>
    <xdr:to>
      <xdr:col>7</xdr:col>
      <xdr:colOff>409575</xdr:colOff>
      <xdr:row>65</xdr:row>
      <xdr:rowOff>0</xdr:rowOff>
    </xdr:to>
    <xdr:sp>
      <xdr:nvSpPr>
        <xdr:cNvPr id="15" name="Rectangle 23"/>
        <xdr:cNvSpPr>
          <a:spLocks/>
        </xdr:cNvSpPr>
      </xdr:nvSpPr>
      <xdr:spPr>
        <a:xfrm>
          <a:off x="1123950" y="9648825"/>
          <a:ext cx="3657600" cy="42862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直接工事費を計上します。</a:t>
          </a: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直接工事費は，それぞれの単価を記入することで自動計算されます。</a:t>
          </a:r>
        </a:p>
      </xdr:txBody>
    </xdr:sp>
    <xdr:clientData/>
  </xdr:twoCellAnchor>
  <xdr:twoCellAnchor>
    <xdr:from>
      <xdr:col>7</xdr:col>
      <xdr:colOff>762000</xdr:colOff>
      <xdr:row>62</xdr:row>
      <xdr:rowOff>76200</xdr:rowOff>
    </xdr:from>
    <xdr:to>
      <xdr:col>9</xdr:col>
      <xdr:colOff>180975</xdr:colOff>
      <xdr:row>65</xdr:row>
      <xdr:rowOff>0</xdr:rowOff>
    </xdr:to>
    <xdr:sp>
      <xdr:nvSpPr>
        <xdr:cNvPr id="16" name="Oval 25"/>
        <xdr:cNvSpPr>
          <a:spLocks/>
        </xdr:cNvSpPr>
      </xdr:nvSpPr>
      <xdr:spPr>
        <a:xfrm>
          <a:off x="5133975" y="9696450"/>
          <a:ext cx="1190625" cy="381000"/>
        </a:xfrm>
        <a:prstGeom prst="ellipse">
          <a:avLst/>
        </a:prstGeom>
        <a:noFill/>
        <a:ln w="38100" cmpd="sng">
          <a:solidFill>
            <a:srgbClr val="0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590550</xdr:colOff>
      <xdr:row>39</xdr:row>
      <xdr:rowOff>38100</xdr:rowOff>
    </xdr:from>
    <xdr:to>
      <xdr:col>8</xdr:col>
      <xdr:colOff>714375</xdr:colOff>
      <xdr:row>42</xdr:row>
      <xdr:rowOff>133350</xdr:rowOff>
    </xdr:to>
    <xdr:sp>
      <xdr:nvSpPr>
        <xdr:cNvPr id="17" name="Rectangle 26"/>
        <xdr:cNvSpPr>
          <a:spLocks/>
        </xdr:cNvSpPr>
      </xdr:nvSpPr>
      <xdr:spPr>
        <a:xfrm>
          <a:off x="3429000" y="6153150"/>
          <a:ext cx="2476500" cy="552450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行や，列の追加は自由です。</a:t>
          </a: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ただし，きちんと計算するためには，関数設定や，金額を入力する必要があります。</a:t>
          </a:r>
        </a:p>
      </xdr:txBody>
    </xdr:sp>
    <xdr:clientData/>
  </xdr:twoCellAnchor>
  <xdr:twoCellAnchor>
    <xdr:from>
      <xdr:col>4</xdr:col>
      <xdr:colOff>1352550</xdr:colOff>
      <xdr:row>35</xdr:row>
      <xdr:rowOff>28575</xdr:rowOff>
    </xdr:from>
    <xdr:to>
      <xdr:col>4</xdr:col>
      <xdr:colOff>1533525</xdr:colOff>
      <xdr:row>37</xdr:row>
      <xdr:rowOff>114300</xdr:rowOff>
    </xdr:to>
    <xdr:sp>
      <xdr:nvSpPr>
        <xdr:cNvPr id="18" name="AutoShape 28"/>
        <xdr:cNvSpPr>
          <a:spLocks/>
        </xdr:cNvSpPr>
      </xdr:nvSpPr>
      <xdr:spPr>
        <a:xfrm>
          <a:off x="1924050" y="5534025"/>
          <a:ext cx="18097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1676400</xdr:colOff>
      <xdr:row>35</xdr:row>
      <xdr:rowOff>38100</xdr:rowOff>
    </xdr:from>
    <xdr:to>
      <xdr:col>7</xdr:col>
      <xdr:colOff>247650</xdr:colOff>
      <xdr:row>37</xdr:row>
      <xdr:rowOff>114300</xdr:rowOff>
    </xdr:to>
    <xdr:sp>
      <xdr:nvSpPr>
        <xdr:cNvPr id="19" name="Rectangle 29"/>
        <xdr:cNvSpPr>
          <a:spLocks/>
        </xdr:cNvSpPr>
      </xdr:nvSpPr>
      <xdr:spPr>
        <a:xfrm>
          <a:off x="2247900" y="5543550"/>
          <a:ext cx="2371725" cy="381000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追加した行です。必要に応じて行や，列の追加をします。</a:t>
          </a:r>
        </a:p>
      </xdr:txBody>
    </xdr:sp>
    <xdr:clientData/>
  </xdr:twoCellAnchor>
  <xdr:twoCellAnchor>
    <xdr:from>
      <xdr:col>1</xdr:col>
      <xdr:colOff>0</xdr:colOff>
      <xdr:row>110</xdr:row>
      <xdr:rowOff>161925</xdr:rowOff>
    </xdr:from>
    <xdr:to>
      <xdr:col>10</xdr:col>
      <xdr:colOff>238125</xdr:colOff>
      <xdr:row>115</xdr:row>
      <xdr:rowOff>66675</xdr:rowOff>
    </xdr:to>
    <xdr:sp>
      <xdr:nvSpPr>
        <xdr:cNvPr id="20" name="Rectangle 30"/>
        <xdr:cNvSpPr>
          <a:spLocks/>
        </xdr:cNvSpPr>
      </xdr:nvSpPr>
      <xdr:spPr>
        <a:xfrm>
          <a:off x="142875" y="17221200"/>
          <a:ext cx="7200900" cy="762000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■この内訳書は，「ダウンロード時の状態」ではエクセルの機能により，請負工事費まで自動的に計算されるよう設定されています。しかし，単価記入等の入力時に，誤って初期設定の関数を削除してしまう等を行うと，自動計算されず，間違った請負工事費が計算される恐れもありますので，御注意下さい。</a:t>
          </a:r>
        </a:p>
      </xdr:txBody>
    </xdr:sp>
    <xdr:clientData/>
  </xdr:twoCellAnchor>
  <xdr:twoCellAnchor>
    <xdr:from>
      <xdr:col>7</xdr:col>
      <xdr:colOff>781050</xdr:colOff>
      <xdr:row>92</xdr:row>
      <xdr:rowOff>38100</xdr:rowOff>
    </xdr:from>
    <xdr:to>
      <xdr:col>9</xdr:col>
      <xdr:colOff>200025</xdr:colOff>
      <xdr:row>94</xdr:row>
      <xdr:rowOff>114300</xdr:rowOff>
    </xdr:to>
    <xdr:sp>
      <xdr:nvSpPr>
        <xdr:cNvPr id="21" name="Oval 31"/>
        <xdr:cNvSpPr>
          <a:spLocks/>
        </xdr:cNvSpPr>
      </xdr:nvSpPr>
      <xdr:spPr>
        <a:xfrm>
          <a:off x="5153025" y="14230350"/>
          <a:ext cx="1190625" cy="381000"/>
        </a:xfrm>
        <a:prstGeom prst="ellipse">
          <a:avLst/>
        </a:prstGeom>
        <a:noFill/>
        <a:ln w="38100" cmpd="sng">
          <a:solidFill>
            <a:srgbClr val="0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952500</xdr:colOff>
      <xdr:row>95</xdr:row>
      <xdr:rowOff>28575</xdr:rowOff>
    </xdr:from>
    <xdr:to>
      <xdr:col>7</xdr:col>
      <xdr:colOff>9525</xdr:colOff>
      <xdr:row>98</xdr:row>
      <xdr:rowOff>0</xdr:rowOff>
    </xdr:to>
    <xdr:sp>
      <xdr:nvSpPr>
        <xdr:cNvPr id="22" name="Rectangle 32"/>
        <xdr:cNvSpPr>
          <a:spLocks/>
        </xdr:cNvSpPr>
      </xdr:nvSpPr>
      <xdr:spPr>
        <a:xfrm>
          <a:off x="1524000" y="14678025"/>
          <a:ext cx="2857500" cy="42862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工事価格が，入札金額となります。</a:t>
          </a:r>
        </a:p>
      </xdr:txBody>
    </xdr:sp>
    <xdr:clientData/>
  </xdr:twoCellAnchor>
  <xdr:twoCellAnchor>
    <xdr:from>
      <xdr:col>6</xdr:col>
      <xdr:colOff>85725</xdr:colOff>
      <xdr:row>94</xdr:row>
      <xdr:rowOff>9525</xdr:rowOff>
    </xdr:from>
    <xdr:to>
      <xdr:col>7</xdr:col>
      <xdr:colOff>619125</xdr:colOff>
      <xdr:row>95</xdr:row>
      <xdr:rowOff>0</xdr:rowOff>
    </xdr:to>
    <xdr:sp>
      <xdr:nvSpPr>
        <xdr:cNvPr id="23" name="Line 33"/>
        <xdr:cNvSpPr>
          <a:spLocks/>
        </xdr:cNvSpPr>
      </xdr:nvSpPr>
      <xdr:spPr>
        <a:xfrm flipV="1">
          <a:off x="3867150" y="14506575"/>
          <a:ext cx="1123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82</xdr:row>
      <xdr:rowOff>28575</xdr:rowOff>
    </xdr:from>
    <xdr:to>
      <xdr:col>6</xdr:col>
      <xdr:colOff>161925</xdr:colOff>
      <xdr:row>84</xdr:row>
      <xdr:rowOff>76200</xdr:rowOff>
    </xdr:to>
    <xdr:sp>
      <xdr:nvSpPr>
        <xdr:cNvPr id="24" name="Rectangle 34"/>
        <xdr:cNvSpPr>
          <a:spLocks/>
        </xdr:cNvSpPr>
      </xdr:nvSpPr>
      <xdr:spPr>
        <a:xfrm>
          <a:off x="1466850" y="12696825"/>
          <a:ext cx="2476500" cy="35242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一般管理費を計上します。</a:t>
          </a:r>
        </a:p>
      </xdr:txBody>
    </xdr:sp>
    <xdr:clientData/>
  </xdr:twoCellAnchor>
  <xdr:twoCellAnchor>
    <xdr:from>
      <xdr:col>6</xdr:col>
      <xdr:colOff>381000</xdr:colOff>
      <xdr:row>86</xdr:row>
      <xdr:rowOff>19050</xdr:rowOff>
    </xdr:from>
    <xdr:to>
      <xdr:col>8</xdr:col>
      <xdr:colOff>161925</xdr:colOff>
      <xdr:row>88</xdr:row>
      <xdr:rowOff>95250</xdr:rowOff>
    </xdr:to>
    <xdr:sp>
      <xdr:nvSpPr>
        <xdr:cNvPr id="25" name="Oval 35"/>
        <xdr:cNvSpPr>
          <a:spLocks/>
        </xdr:cNvSpPr>
      </xdr:nvSpPr>
      <xdr:spPr>
        <a:xfrm>
          <a:off x="4162425" y="13296900"/>
          <a:ext cx="1190625" cy="381000"/>
        </a:xfrm>
        <a:prstGeom prst="ellipse">
          <a:avLst/>
        </a:prstGeom>
        <a:noFill/>
        <a:ln w="38100" cmpd="sng">
          <a:solidFill>
            <a:srgbClr val="0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628650</xdr:colOff>
      <xdr:row>84</xdr:row>
      <xdr:rowOff>95250</xdr:rowOff>
    </xdr:from>
    <xdr:to>
      <xdr:col>6</xdr:col>
      <xdr:colOff>457200</xdr:colOff>
      <xdr:row>86</xdr:row>
      <xdr:rowOff>28575</xdr:rowOff>
    </xdr:to>
    <xdr:sp>
      <xdr:nvSpPr>
        <xdr:cNvPr id="26" name="Line 36"/>
        <xdr:cNvSpPr>
          <a:spLocks/>
        </xdr:cNvSpPr>
      </xdr:nvSpPr>
      <xdr:spPr>
        <a:xfrm>
          <a:off x="3467100" y="13068300"/>
          <a:ext cx="7715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106</xdr:row>
      <xdr:rowOff>76200</xdr:rowOff>
    </xdr:from>
    <xdr:to>
      <xdr:col>10</xdr:col>
      <xdr:colOff>228600</xdr:colOff>
      <xdr:row>110</xdr:row>
      <xdr:rowOff>95250</xdr:rowOff>
    </xdr:to>
    <xdr:sp>
      <xdr:nvSpPr>
        <xdr:cNvPr id="27" name="Rectangle 30"/>
        <xdr:cNvSpPr>
          <a:spLocks/>
        </xdr:cNvSpPr>
      </xdr:nvSpPr>
      <xdr:spPr>
        <a:xfrm>
          <a:off x="152400" y="16449675"/>
          <a:ext cx="7181850" cy="704850"/>
        </a:xfrm>
        <a:prstGeom prst="rect">
          <a:avLst/>
        </a:prstGeom>
        <a:solidFill>
          <a:srgbClr val="FF000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県発注工事の場合，下記事項を必ず記載すること。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（工事価格のうち，現場労働者に関する健康保険，厚生年金保険及び雇用保険の法定の事業主負担額〇〇〇〇〇円）</a:t>
          </a:r>
        </a:p>
      </xdr:txBody>
    </xdr:sp>
    <xdr:clientData/>
  </xdr:twoCellAnchor>
  <xdr:twoCellAnchor>
    <xdr:from>
      <xdr:col>1</xdr:col>
      <xdr:colOff>95250</xdr:colOff>
      <xdr:row>101</xdr:row>
      <xdr:rowOff>28575</xdr:rowOff>
    </xdr:from>
    <xdr:to>
      <xdr:col>9</xdr:col>
      <xdr:colOff>666750</xdr:colOff>
      <xdr:row>105</xdr:row>
      <xdr:rowOff>104775</xdr:rowOff>
    </xdr:to>
    <xdr:sp>
      <xdr:nvSpPr>
        <xdr:cNvPr id="28" name="Rectangle 30"/>
        <xdr:cNvSpPr>
          <a:spLocks/>
        </xdr:cNvSpPr>
      </xdr:nvSpPr>
      <xdr:spPr>
        <a:xfrm>
          <a:off x="238125" y="15592425"/>
          <a:ext cx="6572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（工事価格のうち，現場労働者に関する健康保険，厚生年金保険及び雇用保険の法定の事業主負担額○○○○○○円）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9"/>
  <sheetViews>
    <sheetView zoomScaleSheetLayoutView="100" zoomScalePageLayoutView="0" workbookViewId="0" topLeftCell="A1">
      <selection activeCell="A1" sqref="A1:I2"/>
    </sheetView>
  </sheetViews>
  <sheetFormatPr defaultColWidth="9.00390625" defaultRowHeight="13.5"/>
  <cols>
    <col min="1" max="4" width="1.875" style="1" customWidth="1"/>
    <col min="5" max="5" width="29.75390625" style="58" customWidth="1"/>
    <col min="6" max="6" width="12.375" style="7" customWidth="1"/>
    <col min="7" max="7" width="7.75390625" style="9" bestFit="1" customWidth="1"/>
    <col min="8" max="8" width="10.75390625" style="2" customWidth="1"/>
    <col min="9" max="9" width="12.50390625" style="70" customWidth="1"/>
    <col min="10" max="10" width="12.625" style="1" customWidth="1"/>
    <col min="11" max="11" width="9.00390625" style="62" hidden="1" customWidth="1"/>
    <col min="12" max="12" width="2.375" style="62" hidden="1" customWidth="1"/>
    <col min="13" max="13" width="2.375" style="1" hidden="1" customWidth="1"/>
    <col min="14" max="14" width="3.00390625" style="1" hidden="1" customWidth="1"/>
    <col min="15" max="16384" width="9.00390625" style="1" customWidth="1"/>
  </cols>
  <sheetData>
    <row r="1" spans="1:10" ht="12" customHeight="1">
      <c r="A1" s="83" t="s">
        <v>10</v>
      </c>
      <c r="B1" s="83"/>
      <c r="C1" s="83"/>
      <c r="D1" s="83"/>
      <c r="E1" s="83"/>
      <c r="F1" s="83"/>
      <c r="G1" s="83"/>
      <c r="H1" s="83"/>
      <c r="I1" s="83"/>
      <c r="J1" s="12"/>
    </row>
    <row r="2" spans="1:10" ht="12" customHeight="1">
      <c r="A2" s="83"/>
      <c r="B2" s="83"/>
      <c r="C2" s="83"/>
      <c r="D2" s="83"/>
      <c r="E2" s="83"/>
      <c r="F2" s="83"/>
      <c r="G2" s="83"/>
      <c r="H2" s="83"/>
      <c r="I2" s="83"/>
      <c r="J2" s="12"/>
    </row>
    <row r="3" spans="1:10" ht="18" customHeight="1">
      <c r="A3" s="11"/>
      <c r="B3" s="11"/>
      <c r="C3" s="11"/>
      <c r="D3" s="11"/>
      <c r="E3" s="49"/>
      <c r="F3" s="13"/>
      <c r="G3" s="11"/>
      <c r="H3" s="11"/>
      <c r="I3" s="61"/>
      <c r="J3" s="12"/>
    </row>
    <row r="4" spans="1:10" ht="13.5" customHeight="1">
      <c r="A4" s="80" t="s">
        <v>70</v>
      </c>
      <c r="B4" s="11"/>
      <c r="C4" s="11"/>
      <c r="D4" s="11"/>
      <c r="E4" s="49"/>
      <c r="F4" s="13"/>
      <c r="G4" s="11"/>
      <c r="H4" s="11"/>
      <c r="I4" s="61"/>
      <c r="J4" s="12"/>
    </row>
    <row r="5" spans="1:10" ht="13.5">
      <c r="A5" s="80" t="s">
        <v>71</v>
      </c>
      <c r="B5" s="15"/>
      <c r="C5" s="15"/>
      <c r="D5" s="15"/>
      <c r="E5" s="50"/>
      <c r="F5" s="16"/>
      <c r="G5" s="17"/>
      <c r="H5" s="18"/>
      <c r="I5" s="85"/>
      <c r="J5" s="85"/>
    </row>
    <row r="6" spans="1:10" ht="13.5">
      <c r="A6" s="80" t="s">
        <v>67</v>
      </c>
      <c r="B6" s="15"/>
      <c r="C6" s="15"/>
      <c r="D6" s="15"/>
      <c r="E6" s="50"/>
      <c r="F6" s="16"/>
      <c r="G6" s="17"/>
      <c r="H6" s="18" t="s">
        <v>9</v>
      </c>
      <c r="I6" s="84"/>
      <c r="J6" s="84"/>
    </row>
    <row r="7" spans="1:10" ht="13.5">
      <c r="A7" s="15"/>
      <c r="B7" s="15"/>
      <c r="C7" s="15"/>
      <c r="D7" s="15"/>
      <c r="E7" s="50"/>
      <c r="F7" s="16"/>
      <c r="G7" s="19"/>
      <c r="H7" s="20"/>
      <c r="I7" s="63"/>
      <c r="J7" s="6"/>
    </row>
    <row r="8" spans="1:10" ht="13.5">
      <c r="A8" s="21" t="s">
        <v>3</v>
      </c>
      <c r="B8" s="22"/>
      <c r="C8" s="22"/>
      <c r="D8" s="23"/>
      <c r="E8" s="51"/>
      <c r="F8" s="24" t="s">
        <v>0</v>
      </c>
      <c r="G8" s="25" t="s">
        <v>1</v>
      </c>
      <c r="H8" s="25" t="s">
        <v>4</v>
      </c>
      <c r="I8" s="64" t="s">
        <v>2</v>
      </c>
      <c r="J8" s="25" t="s">
        <v>5</v>
      </c>
    </row>
    <row r="9" spans="1:14" ht="12.75">
      <c r="A9" s="43" t="s">
        <v>57</v>
      </c>
      <c r="B9" s="44" t="s">
        <v>57</v>
      </c>
      <c r="C9" s="44" t="s">
        <v>57</v>
      </c>
      <c r="D9" s="44" t="s">
        <v>57</v>
      </c>
      <c r="E9" s="73" t="s">
        <v>57</v>
      </c>
      <c r="F9" s="74" t="s">
        <v>57</v>
      </c>
      <c r="G9" s="46" t="s">
        <v>57</v>
      </c>
      <c r="H9" s="46" t="s">
        <v>57</v>
      </c>
      <c r="I9" s="75" t="s">
        <v>57</v>
      </c>
      <c r="J9" s="81" t="s">
        <v>57</v>
      </c>
      <c r="M9" s="62" t="s">
        <v>57</v>
      </c>
      <c r="N9" s="72" t="s">
        <v>58</v>
      </c>
    </row>
    <row r="10" spans="1:14" ht="12.75">
      <c r="A10" s="76" t="s">
        <v>72</v>
      </c>
      <c r="B10" s="77"/>
      <c r="C10" s="77"/>
      <c r="D10" s="77"/>
      <c r="E10" s="78"/>
      <c r="F10" s="32"/>
      <c r="G10" s="79"/>
      <c r="H10" s="34" t="s">
        <v>57</v>
      </c>
      <c r="I10" s="65" t="s">
        <v>57</v>
      </c>
      <c r="J10" s="79" t="s">
        <v>57</v>
      </c>
      <c r="K10" s="66" t="s">
        <v>68</v>
      </c>
      <c r="L10" s="66" t="s">
        <v>57</v>
      </c>
      <c r="M10" s="66" t="s">
        <v>57</v>
      </c>
      <c r="N10" s="72" t="s">
        <v>58</v>
      </c>
    </row>
    <row r="11" spans="1:14" ht="12.75">
      <c r="A11" s="36" t="s">
        <v>57</v>
      </c>
      <c r="B11" s="37" t="s">
        <v>57</v>
      </c>
      <c r="C11" s="37" t="s">
        <v>57</v>
      </c>
      <c r="D11" s="37" t="s">
        <v>57</v>
      </c>
      <c r="E11" s="67" t="s">
        <v>57</v>
      </c>
      <c r="F11" s="38" t="s">
        <v>57</v>
      </c>
      <c r="G11" s="39" t="s">
        <v>57</v>
      </c>
      <c r="H11" s="40" t="s">
        <v>57</v>
      </c>
      <c r="I11" s="68" t="s">
        <v>57</v>
      </c>
      <c r="J11" s="82" t="s">
        <v>57</v>
      </c>
      <c r="K11" s="66" t="s">
        <v>57</v>
      </c>
      <c r="L11" s="66" t="s">
        <v>57</v>
      </c>
      <c r="M11" s="66" t="s">
        <v>57</v>
      </c>
      <c r="N11" s="72" t="s">
        <v>58</v>
      </c>
    </row>
    <row r="12" spans="1:14" ht="12.75">
      <c r="A12" s="43" t="s">
        <v>57</v>
      </c>
      <c r="B12" s="44" t="s">
        <v>57</v>
      </c>
      <c r="C12" s="44" t="s">
        <v>57</v>
      </c>
      <c r="D12" s="44" t="s">
        <v>57</v>
      </c>
      <c r="E12" s="73" t="s">
        <v>57</v>
      </c>
      <c r="F12" s="74" t="s">
        <v>57</v>
      </c>
      <c r="G12" s="46" t="s">
        <v>57</v>
      </c>
      <c r="H12" s="46" t="s">
        <v>57</v>
      </c>
      <c r="I12" s="75" t="s">
        <v>57</v>
      </c>
      <c r="J12" s="81" t="s">
        <v>57</v>
      </c>
      <c r="M12" s="62" t="s">
        <v>57</v>
      </c>
      <c r="N12" s="72" t="s">
        <v>58</v>
      </c>
    </row>
    <row r="13" spans="1:14" ht="12.75">
      <c r="A13" s="76"/>
      <c r="B13" s="77" t="s">
        <v>73</v>
      </c>
      <c r="C13" s="77"/>
      <c r="D13" s="77"/>
      <c r="E13" s="78"/>
      <c r="F13" s="32"/>
      <c r="G13" s="79"/>
      <c r="H13" s="34" t="s">
        <v>57</v>
      </c>
      <c r="I13" s="65" t="s">
        <v>57</v>
      </c>
      <c r="J13" s="79" t="s">
        <v>57</v>
      </c>
      <c r="K13" s="66" t="s">
        <v>68</v>
      </c>
      <c r="L13" s="66" t="s">
        <v>57</v>
      </c>
      <c r="M13" s="66" t="s">
        <v>57</v>
      </c>
      <c r="N13" s="72" t="s">
        <v>58</v>
      </c>
    </row>
    <row r="14" spans="1:14" ht="12.75">
      <c r="A14" s="36" t="s">
        <v>57</v>
      </c>
      <c r="B14" s="37" t="s">
        <v>57</v>
      </c>
      <c r="C14" s="37" t="s">
        <v>57</v>
      </c>
      <c r="D14" s="37" t="s">
        <v>57</v>
      </c>
      <c r="E14" s="67" t="s">
        <v>57</v>
      </c>
      <c r="F14" s="38" t="s">
        <v>57</v>
      </c>
      <c r="G14" s="39" t="s">
        <v>57</v>
      </c>
      <c r="H14" s="40" t="s">
        <v>57</v>
      </c>
      <c r="I14" s="68" t="s">
        <v>57</v>
      </c>
      <c r="J14" s="82" t="s">
        <v>57</v>
      </c>
      <c r="K14" s="66" t="s">
        <v>57</v>
      </c>
      <c r="L14" s="66" t="s">
        <v>57</v>
      </c>
      <c r="M14" s="66" t="s">
        <v>57</v>
      </c>
      <c r="N14" s="72" t="s">
        <v>58</v>
      </c>
    </row>
    <row r="15" spans="1:14" ht="12.75">
      <c r="A15" s="43" t="s">
        <v>57</v>
      </c>
      <c r="B15" s="44" t="s">
        <v>57</v>
      </c>
      <c r="C15" s="44" t="s">
        <v>57</v>
      </c>
      <c r="D15" s="44" t="s">
        <v>57</v>
      </c>
      <c r="E15" s="73" t="s">
        <v>57</v>
      </c>
      <c r="F15" s="74" t="s">
        <v>57</v>
      </c>
      <c r="G15" s="46" t="s">
        <v>57</v>
      </c>
      <c r="H15" s="46" t="s">
        <v>57</v>
      </c>
      <c r="I15" s="75" t="s">
        <v>57</v>
      </c>
      <c r="J15" s="81" t="s">
        <v>57</v>
      </c>
      <c r="M15" s="62" t="s">
        <v>57</v>
      </c>
      <c r="N15" s="72" t="s">
        <v>58</v>
      </c>
    </row>
    <row r="16" spans="1:14" ht="12.75">
      <c r="A16" s="76"/>
      <c r="B16" s="77"/>
      <c r="C16" s="77" t="s">
        <v>74</v>
      </c>
      <c r="D16" s="77"/>
      <c r="E16" s="78"/>
      <c r="F16" s="32"/>
      <c r="G16" s="79"/>
      <c r="H16" s="34" t="s">
        <v>57</v>
      </c>
      <c r="I16" s="65" t="s">
        <v>57</v>
      </c>
      <c r="J16" s="79" t="s">
        <v>57</v>
      </c>
      <c r="K16" s="66" t="s">
        <v>68</v>
      </c>
      <c r="L16" s="66" t="s">
        <v>57</v>
      </c>
      <c r="M16" s="66" t="s">
        <v>57</v>
      </c>
      <c r="N16" s="72" t="s">
        <v>58</v>
      </c>
    </row>
    <row r="17" spans="1:14" ht="12.75">
      <c r="A17" s="36" t="s">
        <v>57</v>
      </c>
      <c r="B17" s="37" t="s">
        <v>57</v>
      </c>
      <c r="C17" s="37" t="s">
        <v>57</v>
      </c>
      <c r="D17" s="37" t="s">
        <v>57</v>
      </c>
      <c r="E17" s="67" t="s">
        <v>57</v>
      </c>
      <c r="F17" s="38" t="s">
        <v>57</v>
      </c>
      <c r="G17" s="39" t="s">
        <v>57</v>
      </c>
      <c r="H17" s="40" t="s">
        <v>57</v>
      </c>
      <c r="I17" s="68" t="s">
        <v>57</v>
      </c>
      <c r="J17" s="82" t="s">
        <v>57</v>
      </c>
      <c r="K17" s="66" t="s">
        <v>57</v>
      </c>
      <c r="L17" s="66" t="s">
        <v>57</v>
      </c>
      <c r="M17" s="66" t="s">
        <v>57</v>
      </c>
      <c r="N17" s="72" t="s">
        <v>58</v>
      </c>
    </row>
    <row r="18" spans="1:14" ht="12.75">
      <c r="A18" s="43" t="s">
        <v>57</v>
      </c>
      <c r="B18" s="44" t="s">
        <v>57</v>
      </c>
      <c r="C18" s="44" t="s">
        <v>57</v>
      </c>
      <c r="D18" s="44" t="s">
        <v>57</v>
      </c>
      <c r="E18" s="73" t="s">
        <v>57</v>
      </c>
      <c r="F18" s="74" t="s">
        <v>57</v>
      </c>
      <c r="G18" s="46" t="s">
        <v>57</v>
      </c>
      <c r="H18" s="46" t="s">
        <v>57</v>
      </c>
      <c r="I18" s="75" t="s">
        <v>57</v>
      </c>
      <c r="J18" s="81" t="s">
        <v>57</v>
      </c>
      <c r="M18" s="62" t="s">
        <v>57</v>
      </c>
      <c r="N18" s="72" t="s">
        <v>58</v>
      </c>
    </row>
    <row r="19" spans="1:14" ht="12.75">
      <c r="A19" s="76"/>
      <c r="B19" s="77"/>
      <c r="C19" s="77"/>
      <c r="D19" s="77" t="s">
        <v>75</v>
      </c>
      <c r="E19" s="78"/>
      <c r="F19" s="32"/>
      <c r="G19" s="79"/>
      <c r="H19" s="34" t="s">
        <v>57</v>
      </c>
      <c r="I19" s="65" t="s">
        <v>57</v>
      </c>
      <c r="J19" s="79" t="s">
        <v>57</v>
      </c>
      <c r="K19" s="66" t="s">
        <v>68</v>
      </c>
      <c r="L19" s="66" t="s">
        <v>57</v>
      </c>
      <c r="M19" s="66" t="s">
        <v>57</v>
      </c>
      <c r="N19" s="72" t="s">
        <v>58</v>
      </c>
    </row>
    <row r="20" spans="1:14" ht="12.75">
      <c r="A20" s="36" t="s">
        <v>57</v>
      </c>
      <c r="B20" s="37" t="s">
        <v>57</v>
      </c>
      <c r="C20" s="37" t="s">
        <v>57</v>
      </c>
      <c r="D20" s="37" t="s">
        <v>57</v>
      </c>
      <c r="E20" s="67" t="s">
        <v>57</v>
      </c>
      <c r="F20" s="38" t="s">
        <v>57</v>
      </c>
      <c r="G20" s="39" t="s">
        <v>57</v>
      </c>
      <c r="H20" s="40" t="s">
        <v>57</v>
      </c>
      <c r="I20" s="68" t="s">
        <v>57</v>
      </c>
      <c r="J20" s="82" t="s">
        <v>57</v>
      </c>
      <c r="K20" s="66" t="s">
        <v>57</v>
      </c>
      <c r="L20" s="66" t="s">
        <v>57</v>
      </c>
      <c r="M20" s="66" t="s">
        <v>57</v>
      </c>
      <c r="N20" s="72" t="s">
        <v>58</v>
      </c>
    </row>
    <row r="21" spans="1:14" ht="12.75">
      <c r="A21" s="43" t="s">
        <v>57</v>
      </c>
      <c r="B21" s="44" t="s">
        <v>57</v>
      </c>
      <c r="C21" s="44" t="s">
        <v>57</v>
      </c>
      <c r="D21" s="44" t="s">
        <v>57</v>
      </c>
      <c r="E21" s="73" t="s">
        <v>57</v>
      </c>
      <c r="F21" s="74" t="s">
        <v>57</v>
      </c>
      <c r="G21" s="46" t="s">
        <v>57</v>
      </c>
      <c r="H21" s="46" t="s">
        <v>57</v>
      </c>
      <c r="I21" s="75" t="s">
        <v>57</v>
      </c>
      <c r="J21" s="93" t="s">
        <v>57</v>
      </c>
      <c r="M21" s="62" t="s">
        <v>57</v>
      </c>
      <c r="N21" s="72" t="s">
        <v>58</v>
      </c>
    </row>
    <row r="22" spans="1:14" ht="12.75">
      <c r="A22" s="76"/>
      <c r="B22" s="77"/>
      <c r="C22" s="77"/>
      <c r="D22" s="77"/>
      <c r="E22" s="78" t="s">
        <v>75</v>
      </c>
      <c r="F22" s="32">
        <v>818</v>
      </c>
      <c r="G22" s="79" t="s">
        <v>76</v>
      </c>
      <c r="H22" s="91" t="s">
        <v>57</v>
      </c>
      <c r="I22" s="65">
        <f>IF(H22="","",ROUNDDOWN(F22*H22,0))</f>
        <v>0</v>
      </c>
      <c r="J22" s="95" t="s">
        <v>57</v>
      </c>
      <c r="K22" s="66" t="s">
        <v>68</v>
      </c>
      <c r="L22" s="66" t="s">
        <v>57</v>
      </c>
      <c r="M22" s="66" t="s">
        <v>57</v>
      </c>
      <c r="N22" s="72" t="s">
        <v>58</v>
      </c>
    </row>
    <row r="23" spans="1:14" ht="12.75">
      <c r="A23" s="36" t="s">
        <v>57</v>
      </c>
      <c r="B23" s="37" t="s">
        <v>57</v>
      </c>
      <c r="C23" s="37" t="s">
        <v>57</v>
      </c>
      <c r="D23" s="37" t="s">
        <v>57</v>
      </c>
      <c r="E23" s="67" t="s">
        <v>57</v>
      </c>
      <c r="F23" s="38" t="s">
        <v>57</v>
      </c>
      <c r="G23" s="39" t="s">
        <v>57</v>
      </c>
      <c r="H23" s="40" t="s">
        <v>57</v>
      </c>
      <c r="I23" s="68" t="s">
        <v>57</v>
      </c>
      <c r="J23" s="97" t="s">
        <v>57</v>
      </c>
      <c r="K23" s="66" t="s">
        <v>57</v>
      </c>
      <c r="L23" s="66" t="s">
        <v>57</v>
      </c>
      <c r="M23" s="66" t="s">
        <v>57</v>
      </c>
      <c r="N23" s="72" t="s">
        <v>58</v>
      </c>
    </row>
    <row r="24" spans="1:14" ht="12.75">
      <c r="A24" s="43" t="s">
        <v>57</v>
      </c>
      <c r="B24" s="44" t="s">
        <v>57</v>
      </c>
      <c r="C24" s="44" t="s">
        <v>57</v>
      </c>
      <c r="D24" s="44" t="s">
        <v>57</v>
      </c>
      <c r="E24" s="73" t="s">
        <v>57</v>
      </c>
      <c r="F24" s="74" t="s">
        <v>57</v>
      </c>
      <c r="G24" s="46" t="s">
        <v>57</v>
      </c>
      <c r="H24" s="46" t="s">
        <v>57</v>
      </c>
      <c r="I24" s="75" t="s">
        <v>57</v>
      </c>
      <c r="J24" s="81" t="s">
        <v>57</v>
      </c>
      <c r="M24" s="62" t="s">
        <v>57</v>
      </c>
      <c r="N24" s="72" t="s">
        <v>58</v>
      </c>
    </row>
    <row r="25" spans="1:14" ht="12.75">
      <c r="A25" s="76"/>
      <c r="B25" s="77" t="s">
        <v>77</v>
      </c>
      <c r="C25" s="77"/>
      <c r="D25" s="77"/>
      <c r="E25" s="78"/>
      <c r="F25" s="32"/>
      <c r="G25" s="79"/>
      <c r="H25" s="34" t="s">
        <v>57</v>
      </c>
      <c r="I25" s="65" t="s">
        <v>57</v>
      </c>
      <c r="J25" s="79" t="s">
        <v>57</v>
      </c>
      <c r="K25" s="66" t="s">
        <v>68</v>
      </c>
      <c r="L25" s="66" t="s">
        <v>57</v>
      </c>
      <c r="M25" s="66" t="s">
        <v>57</v>
      </c>
      <c r="N25" s="72" t="s">
        <v>58</v>
      </c>
    </row>
    <row r="26" spans="1:14" ht="12.75">
      <c r="A26" s="36" t="s">
        <v>57</v>
      </c>
      <c r="B26" s="37" t="s">
        <v>57</v>
      </c>
      <c r="C26" s="37" t="s">
        <v>57</v>
      </c>
      <c r="D26" s="37" t="s">
        <v>57</v>
      </c>
      <c r="E26" s="67" t="s">
        <v>57</v>
      </c>
      <c r="F26" s="38" t="s">
        <v>57</v>
      </c>
      <c r="G26" s="39" t="s">
        <v>57</v>
      </c>
      <c r="H26" s="40" t="s">
        <v>57</v>
      </c>
      <c r="I26" s="68" t="s">
        <v>57</v>
      </c>
      <c r="J26" s="82" t="s">
        <v>57</v>
      </c>
      <c r="K26" s="66" t="s">
        <v>57</v>
      </c>
      <c r="L26" s="66" t="s">
        <v>57</v>
      </c>
      <c r="M26" s="66" t="s">
        <v>57</v>
      </c>
      <c r="N26" s="72" t="s">
        <v>58</v>
      </c>
    </row>
    <row r="27" spans="1:14" ht="12.75">
      <c r="A27" s="43" t="s">
        <v>57</v>
      </c>
      <c r="B27" s="44" t="s">
        <v>57</v>
      </c>
      <c r="C27" s="44" t="s">
        <v>57</v>
      </c>
      <c r="D27" s="44" t="s">
        <v>57</v>
      </c>
      <c r="E27" s="73" t="s">
        <v>57</v>
      </c>
      <c r="F27" s="74" t="s">
        <v>57</v>
      </c>
      <c r="G27" s="46" t="s">
        <v>57</v>
      </c>
      <c r="H27" s="46" t="s">
        <v>57</v>
      </c>
      <c r="I27" s="75" t="s">
        <v>57</v>
      </c>
      <c r="J27" s="81" t="s">
        <v>57</v>
      </c>
      <c r="M27" s="62" t="s">
        <v>57</v>
      </c>
      <c r="N27" s="72" t="s">
        <v>58</v>
      </c>
    </row>
    <row r="28" spans="1:14" ht="12.75">
      <c r="A28" s="76"/>
      <c r="B28" s="77"/>
      <c r="C28" s="77" t="s">
        <v>78</v>
      </c>
      <c r="D28" s="77"/>
      <c r="E28" s="78"/>
      <c r="F28" s="32"/>
      <c r="G28" s="79"/>
      <c r="H28" s="34" t="s">
        <v>57</v>
      </c>
      <c r="I28" s="65" t="s">
        <v>57</v>
      </c>
      <c r="J28" s="79" t="s">
        <v>57</v>
      </c>
      <c r="K28" s="66" t="s">
        <v>68</v>
      </c>
      <c r="L28" s="66" t="s">
        <v>57</v>
      </c>
      <c r="M28" s="66" t="s">
        <v>57</v>
      </c>
      <c r="N28" s="72" t="s">
        <v>58</v>
      </c>
    </row>
    <row r="29" spans="1:14" ht="12.75">
      <c r="A29" s="36" t="s">
        <v>57</v>
      </c>
      <c r="B29" s="37" t="s">
        <v>57</v>
      </c>
      <c r="C29" s="37" t="s">
        <v>57</v>
      </c>
      <c r="D29" s="37" t="s">
        <v>57</v>
      </c>
      <c r="E29" s="67" t="s">
        <v>57</v>
      </c>
      <c r="F29" s="38" t="s">
        <v>57</v>
      </c>
      <c r="G29" s="39" t="s">
        <v>57</v>
      </c>
      <c r="H29" s="40" t="s">
        <v>57</v>
      </c>
      <c r="I29" s="68" t="s">
        <v>57</v>
      </c>
      <c r="J29" s="82" t="s">
        <v>57</v>
      </c>
      <c r="K29" s="66" t="s">
        <v>57</v>
      </c>
      <c r="L29" s="66" t="s">
        <v>57</v>
      </c>
      <c r="M29" s="66" t="s">
        <v>57</v>
      </c>
      <c r="N29" s="72" t="s">
        <v>58</v>
      </c>
    </row>
    <row r="30" spans="1:14" ht="12.75">
      <c r="A30" s="43" t="s">
        <v>57</v>
      </c>
      <c r="B30" s="44" t="s">
        <v>57</v>
      </c>
      <c r="C30" s="44" t="s">
        <v>57</v>
      </c>
      <c r="D30" s="44" t="s">
        <v>57</v>
      </c>
      <c r="E30" s="73" t="s">
        <v>57</v>
      </c>
      <c r="F30" s="74" t="s">
        <v>57</v>
      </c>
      <c r="G30" s="46" t="s">
        <v>57</v>
      </c>
      <c r="H30" s="46" t="s">
        <v>57</v>
      </c>
      <c r="I30" s="75" t="s">
        <v>57</v>
      </c>
      <c r="J30" s="81" t="s">
        <v>57</v>
      </c>
      <c r="M30" s="62" t="s">
        <v>57</v>
      </c>
      <c r="N30" s="72" t="s">
        <v>58</v>
      </c>
    </row>
    <row r="31" spans="1:14" ht="12.75">
      <c r="A31" s="76"/>
      <c r="B31" s="77"/>
      <c r="C31" s="77"/>
      <c r="D31" s="77" t="s">
        <v>79</v>
      </c>
      <c r="E31" s="78"/>
      <c r="F31" s="32"/>
      <c r="G31" s="79"/>
      <c r="H31" s="34" t="s">
        <v>57</v>
      </c>
      <c r="I31" s="65" t="s">
        <v>57</v>
      </c>
      <c r="J31" s="79" t="s">
        <v>57</v>
      </c>
      <c r="K31" s="66" t="s">
        <v>68</v>
      </c>
      <c r="L31" s="66" t="s">
        <v>57</v>
      </c>
      <c r="M31" s="66" t="s">
        <v>57</v>
      </c>
      <c r="N31" s="72" t="s">
        <v>58</v>
      </c>
    </row>
    <row r="32" spans="1:14" ht="12.75">
      <c r="A32" s="36" t="s">
        <v>57</v>
      </c>
      <c r="B32" s="37" t="s">
        <v>57</v>
      </c>
      <c r="C32" s="37" t="s">
        <v>57</v>
      </c>
      <c r="D32" s="37" t="s">
        <v>57</v>
      </c>
      <c r="E32" s="67" t="s">
        <v>57</v>
      </c>
      <c r="F32" s="38" t="s">
        <v>57</v>
      </c>
      <c r="G32" s="39" t="s">
        <v>57</v>
      </c>
      <c r="H32" s="40" t="s">
        <v>57</v>
      </c>
      <c r="I32" s="68" t="s">
        <v>57</v>
      </c>
      <c r="J32" s="82" t="s">
        <v>57</v>
      </c>
      <c r="K32" s="66" t="s">
        <v>57</v>
      </c>
      <c r="L32" s="66" t="s">
        <v>57</v>
      </c>
      <c r="M32" s="66" t="s">
        <v>57</v>
      </c>
      <c r="N32" s="72" t="s">
        <v>58</v>
      </c>
    </row>
    <row r="33" spans="1:14" ht="12.75">
      <c r="A33" s="43" t="s">
        <v>57</v>
      </c>
      <c r="B33" s="44" t="s">
        <v>57</v>
      </c>
      <c r="C33" s="44" t="s">
        <v>57</v>
      </c>
      <c r="D33" s="44" t="s">
        <v>57</v>
      </c>
      <c r="E33" s="73" t="s">
        <v>57</v>
      </c>
      <c r="F33" s="74" t="s">
        <v>57</v>
      </c>
      <c r="G33" s="46" t="s">
        <v>57</v>
      </c>
      <c r="H33" s="46" t="s">
        <v>57</v>
      </c>
      <c r="I33" s="75" t="s">
        <v>57</v>
      </c>
      <c r="J33" s="93" t="s">
        <v>57</v>
      </c>
      <c r="M33" s="62" t="s">
        <v>57</v>
      </c>
      <c r="N33" s="72" t="s">
        <v>58</v>
      </c>
    </row>
    <row r="34" spans="1:14" ht="12.75">
      <c r="A34" s="76"/>
      <c r="B34" s="77"/>
      <c r="C34" s="77"/>
      <c r="D34" s="77"/>
      <c r="E34" s="78" t="s">
        <v>80</v>
      </c>
      <c r="F34" s="32">
        <v>246</v>
      </c>
      <c r="G34" s="79" t="s">
        <v>76</v>
      </c>
      <c r="H34" s="91" t="s">
        <v>57</v>
      </c>
      <c r="I34" s="65">
        <f>IF(H34="","",ROUNDDOWN(F34*H34,0))</f>
        <v>0</v>
      </c>
      <c r="J34" s="95" t="s">
        <v>57</v>
      </c>
      <c r="K34" s="66" t="s">
        <v>68</v>
      </c>
      <c r="L34" s="66" t="s">
        <v>57</v>
      </c>
      <c r="M34" s="66" t="s">
        <v>57</v>
      </c>
      <c r="N34" s="72" t="s">
        <v>58</v>
      </c>
    </row>
    <row r="35" spans="1:14" ht="12.75">
      <c r="A35" s="36" t="s">
        <v>57</v>
      </c>
      <c r="B35" s="37" t="s">
        <v>57</v>
      </c>
      <c r="C35" s="37" t="s">
        <v>57</v>
      </c>
      <c r="D35" s="37" t="s">
        <v>57</v>
      </c>
      <c r="E35" s="67" t="s">
        <v>57</v>
      </c>
      <c r="F35" s="38" t="s">
        <v>57</v>
      </c>
      <c r="G35" s="39" t="s">
        <v>57</v>
      </c>
      <c r="H35" s="40" t="s">
        <v>57</v>
      </c>
      <c r="I35" s="68" t="s">
        <v>57</v>
      </c>
      <c r="J35" s="97" t="s">
        <v>57</v>
      </c>
      <c r="K35" s="66" t="s">
        <v>57</v>
      </c>
      <c r="L35" s="66" t="s">
        <v>57</v>
      </c>
      <c r="M35" s="66" t="s">
        <v>57</v>
      </c>
      <c r="N35" s="72" t="s">
        <v>58</v>
      </c>
    </row>
    <row r="36" spans="1:14" ht="12.75">
      <c r="A36" s="43" t="s">
        <v>57</v>
      </c>
      <c r="B36" s="44" t="s">
        <v>57</v>
      </c>
      <c r="C36" s="44" t="s">
        <v>57</v>
      </c>
      <c r="D36" s="44" t="s">
        <v>57</v>
      </c>
      <c r="E36" s="73" t="s">
        <v>57</v>
      </c>
      <c r="F36" s="74" t="s">
        <v>57</v>
      </c>
      <c r="G36" s="46" t="s">
        <v>57</v>
      </c>
      <c r="H36" s="46" t="s">
        <v>57</v>
      </c>
      <c r="I36" s="75" t="s">
        <v>57</v>
      </c>
      <c r="J36" s="81" t="s">
        <v>57</v>
      </c>
      <c r="M36" s="62" t="s">
        <v>57</v>
      </c>
      <c r="N36" s="72" t="s">
        <v>58</v>
      </c>
    </row>
    <row r="37" spans="1:14" ht="12.75">
      <c r="A37" s="76"/>
      <c r="B37" s="77"/>
      <c r="C37" s="77"/>
      <c r="D37" s="77" t="s">
        <v>79</v>
      </c>
      <c r="E37" s="78"/>
      <c r="F37" s="32"/>
      <c r="G37" s="79"/>
      <c r="H37" s="34" t="s">
        <v>57</v>
      </c>
      <c r="I37" s="65" t="s">
        <v>57</v>
      </c>
      <c r="J37" s="79" t="s">
        <v>57</v>
      </c>
      <c r="K37" s="66" t="s">
        <v>68</v>
      </c>
      <c r="L37" s="66" t="s">
        <v>57</v>
      </c>
      <c r="M37" s="66" t="s">
        <v>57</v>
      </c>
      <c r="N37" s="72" t="s">
        <v>58</v>
      </c>
    </row>
    <row r="38" spans="1:14" ht="12.75">
      <c r="A38" s="36" t="s">
        <v>57</v>
      </c>
      <c r="B38" s="37" t="s">
        <v>57</v>
      </c>
      <c r="C38" s="37" t="s">
        <v>57</v>
      </c>
      <c r="D38" s="37" t="s">
        <v>57</v>
      </c>
      <c r="E38" s="67" t="s">
        <v>57</v>
      </c>
      <c r="F38" s="38" t="s">
        <v>57</v>
      </c>
      <c r="G38" s="39" t="s">
        <v>57</v>
      </c>
      <c r="H38" s="40" t="s">
        <v>57</v>
      </c>
      <c r="I38" s="68" t="s">
        <v>57</v>
      </c>
      <c r="J38" s="82" t="s">
        <v>57</v>
      </c>
      <c r="K38" s="66" t="s">
        <v>57</v>
      </c>
      <c r="L38" s="66" t="s">
        <v>57</v>
      </c>
      <c r="M38" s="66" t="s">
        <v>57</v>
      </c>
      <c r="N38" s="72" t="s">
        <v>58</v>
      </c>
    </row>
    <row r="39" spans="1:14" ht="12.75">
      <c r="A39" s="43" t="s">
        <v>57</v>
      </c>
      <c r="B39" s="44" t="s">
        <v>57</v>
      </c>
      <c r="C39" s="44" t="s">
        <v>57</v>
      </c>
      <c r="D39" s="44" t="s">
        <v>57</v>
      </c>
      <c r="E39" s="73" t="s">
        <v>57</v>
      </c>
      <c r="F39" s="74" t="s">
        <v>57</v>
      </c>
      <c r="G39" s="46" t="s">
        <v>57</v>
      </c>
      <c r="H39" s="46" t="s">
        <v>57</v>
      </c>
      <c r="I39" s="75" t="s">
        <v>57</v>
      </c>
      <c r="J39" s="93" t="s">
        <v>57</v>
      </c>
      <c r="M39" s="62" t="s">
        <v>57</v>
      </c>
      <c r="N39" s="72" t="s">
        <v>58</v>
      </c>
    </row>
    <row r="40" spans="1:14" ht="12.75">
      <c r="A40" s="76"/>
      <c r="B40" s="77"/>
      <c r="C40" s="77"/>
      <c r="D40" s="77"/>
      <c r="E40" s="78" t="s">
        <v>80</v>
      </c>
      <c r="F40" s="32">
        <v>23</v>
      </c>
      <c r="G40" s="79" t="s">
        <v>76</v>
      </c>
      <c r="H40" s="91" t="s">
        <v>57</v>
      </c>
      <c r="I40" s="65">
        <f>IF(H40="","",ROUNDDOWN(F40*H40,0))</f>
        <v>0</v>
      </c>
      <c r="J40" s="95" t="s">
        <v>57</v>
      </c>
      <c r="K40" s="66" t="s">
        <v>68</v>
      </c>
      <c r="L40" s="66" t="s">
        <v>57</v>
      </c>
      <c r="M40" s="66" t="s">
        <v>57</v>
      </c>
      <c r="N40" s="72" t="s">
        <v>58</v>
      </c>
    </row>
    <row r="41" spans="1:14" ht="12.75">
      <c r="A41" s="36" t="s">
        <v>57</v>
      </c>
      <c r="B41" s="37" t="s">
        <v>57</v>
      </c>
      <c r="C41" s="37" t="s">
        <v>57</v>
      </c>
      <c r="D41" s="37" t="s">
        <v>57</v>
      </c>
      <c r="E41" s="67" t="s">
        <v>57</v>
      </c>
      <c r="F41" s="38" t="s">
        <v>57</v>
      </c>
      <c r="G41" s="39" t="s">
        <v>57</v>
      </c>
      <c r="H41" s="40" t="s">
        <v>57</v>
      </c>
      <c r="I41" s="68" t="s">
        <v>57</v>
      </c>
      <c r="J41" s="97" t="s">
        <v>57</v>
      </c>
      <c r="K41" s="66" t="s">
        <v>57</v>
      </c>
      <c r="L41" s="66" t="s">
        <v>57</v>
      </c>
      <c r="M41" s="66" t="s">
        <v>57</v>
      </c>
      <c r="N41" s="72" t="s">
        <v>58</v>
      </c>
    </row>
    <row r="42" spans="1:14" ht="12.75">
      <c r="A42" s="43" t="s">
        <v>57</v>
      </c>
      <c r="B42" s="44" t="s">
        <v>57</v>
      </c>
      <c r="C42" s="44" t="s">
        <v>57</v>
      </c>
      <c r="D42" s="44" t="s">
        <v>57</v>
      </c>
      <c r="E42" s="73" t="s">
        <v>57</v>
      </c>
      <c r="F42" s="74" t="s">
        <v>57</v>
      </c>
      <c r="G42" s="46" t="s">
        <v>57</v>
      </c>
      <c r="H42" s="46" t="s">
        <v>57</v>
      </c>
      <c r="I42" s="75" t="s">
        <v>57</v>
      </c>
      <c r="J42" s="81" t="s">
        <v>57</v>
      </c>
      <c r="M42" s="62" t="s">
        <v>57</v>
      </c>
      <c r="N42" s="72" t="s">
        <v>58</v>
      </c>
    </row>
    <row r="43" spans="1:14" ht="12.75">
      <c r="A43" s="76"/>
      <c r="B43" s="77"/>
      <c r="C43" s="77"/>
      <c r="D43" s="77" t="s">
        <v>81</v>
      </c>
      <c r="E43" s="78"/>
      <c r="F43" s="32"/>
      <c r="G43" s="79"/>
      <c r="H43" s="34" t="s">
        <v>57</v>
      </c>
      <c r="I43" s="65" t="s">
        <v>57</v>
      </c>
      <c r="J43" s="79" t="s">
        <v>57</v>
      </c>
      <c r="K43" s="66" t="s">
        <v>68</v>
      </c>
      <c r="L43" s="66" t="s">
        <v>57</v>
      </c>
      <c r="M43" s="66" t="s">
        <v>57</v>
      </c>
      <c r="N43" s="72" t="s">
        <v>58</v>
      </c>
    </row>
    <row r="44" spans="1:14" ht="12.75">
      <c r="A44" s="36" t="s">
        <v>57</v>
      </c>
      <c r="B44" s="37" t="s">
        <v>57</v>
      </c>
      <c r="C44" s="37" t="s">
        <v>57</v>
      </c>
      <c r="D44" s="37" t="s">
        <v>57</v>
      </c>
      <c r="E44" s="67" t="s">
        <v>57</v>
      </c>
      <c r="F44" s="38" t="s">
        <v>57</v>
      </c>
      <c r="G44" s="39" t="s">
        <v>57</v>
      </c>
      <c r="H44" s="40" t="s">
        <v>57</v>
      </c>
      <c r="I44" s="68" t="s">
        <v>57</v>
      </c>
      <c r="J44" s="82" t="s">
        <v>57</v>
      </c>
      <c r="K44" s="66" t="s">
        <v>57</v>
      </c>
      <c r="L44" s="66" t="s">
        <v>57</v>
      </c>
      <c r="M44" s="66" t="s">
        <v>57</v>
      </c>
      <c r="N44" s="72" t="s">
        <v>58</v>
      </c>
    </row>
    <row r="45" spans="1:14" ht="12.75">
      <c r="A45" s="43" t="s">
        <v>57</v>
      </c>
      <c r="B45" s="44" t="s">
        <v>57</v>
      </c>
      <c r="C45" s="44" t="s">
        <v>57</v>
      </c>
      <c r="D45" s="44" t="s">
        <v>57</v>
      </c>
      <c r="E45" s="73" t="s">
        <v>57</v>
      </c>
      <c r="F45" s="74" t="s">
        <v>57</v>
      </c>
      <c r="G45" s="46" t="s">
        <v>57</v>
      </c>
      <c r="H45" s="46" t="s">
        <v>57</v>
      </c>
      <c r="I45" s="75" t="s">
        <v>57</v>
      </c>
      <c r="J45" s="93" t="s">
        <v>57</v>
      </c>
      <c r="M45" s="62" t="s">
        <v>57</v>
      </c>
      <c r="N45" s="72" t="s">
        <v>58</v>
      </c>
    </row>
    <row r="46" spans="1:14" ht="12.75">
      <c r="A46" s="76"/>
      <c r="B46" s="77"/>
      <c r="C46" s="77"/>
      <c r="D46" s="77"/>
      <c r="E46" s="78" t="s">
        <v>83</v>
      </c>
      <c r="F46" s="32">
        <v>30</v>
      </c>
      <c r="G46" s="79" t="s">
        <v>82</v>
      </c>
      <c r="H46" s="91" t="s">
        <v>57</v>
      </c>
      <c r="I46" s="65">
        <f>IF(H46="","",ROUNDDOWN(F46*H46,0))</f>
        <v>0</v>
      </c>
      <c r="J46" s="95" t="s">
        <v>57</v>
      </c>
      <c r="K46" s="66" t="s">
        <v>68</v>
      </c>
      <c r="L46" s="66" t="s">
        <v>57</v>
      </c>
      <c r="M46" s="66" t="s">
        <v>57</v>
      </c>
      <c r="N46" s="72" t="s">
        <v>58</v>
      </c>
    </row>
    <row r="47" spans="1:14" ht="12.75">
      <c r="A47" s="36" t="s">
        <v>57</v>
      </c>
      <c r="B47" s="37" t="s">
        <v>57</v>
      </c>
      <c r="C47" s="37" t="s">
        <v>57</v>
      </c>
      <c r="D47" s="37" t="s">
        <v>57</v>
      </c>
      <c r="E47" s="67" t="s">
        <v>57</v>
      </c>
      <c r="F47" s="38" t="s">
        <v>57</v>
      </c>
      <c r="G47" s="39" t="s">
        <v>57</v>
      </c>
      <c r="H47" s="40" t="s">
        <v>57</v>
      </c>
      <c r="I47" s="68" t="s">
        <v>57</v>
      </c>
      <c r="J47" s="97" t="s">
        <v>57</v>
      </c>
      <c r="K47" s="66" t="s">
        <v>57</v>
      </c>
      <c r="L47" s="66" t="s">
        <v>57</v>
      </c>
      <c r="M47" s="66" t="s">
        <v>57</v>
      </c>
      <c r="N47" s="72" t="s">
        <v>58</v>
      </c>
    </row>
    <row r="48" spans="1:14" ht="12.75">
      <c r="A48" s="43" t="s">
        <v>57</v>
      </c>
      <c r="B48" s="44" t="s">
        <v>57</v>
      </c>
      <c r="C48" s="44" t="s">
        <v>57</v>
      </c>
      <c r="D48" s="44" t="s">
        <v>57</v>
      </c>
      <c r="E48" s="73" t="s">
        <v>57</v>
      </c>
      <c r="F48" s="74" t="s">
        <v>57</v>
      </c>
      <c r="G48" s="46" t="s">
        <v>57</v>
      </c>
      <c r="H48" s="46" t="s">
        <v>57</v>
      </c>
      <c r="I48" s="75" t="s">
        <v>57</v>
      </c>
      <c r="J48" s="93" t="s">
        <v>57</v>
      </c>
      <c r="M48" s="62" t="s">
        <v>57</v>
      </c>
      <c r="N48" s="72" t="s">
        <v>58</v>
      </c>
    </row>
    <row r="49" spans="1:14" ht="12.75">
      <c r="A49" s="76"/>
      <c r="B49" s="77"/>
      <c r="C49" s="77"/>
      <c r="D49" s="77"/>
      <c r="E49" s="78" t="s">
        <v>85</v>
      </c>
      <c r="F49" s="32">
        <v>40</v>
      </c>
      <c r="G49" s="79" t="s">
        <v>84</v>
      </c>
      <c r="H49" s="91" t="s">
        <v>57</v>
      </c>
      <c r="I49" s="65">
        <f>IF(H49="","",ROUNDDOWN(F49*H49,0))</f>
        <v>0</v>
      </c>
      <c r="J49" s="95" t="s">
        <v>57</v>
      </c>
      <c r="K49" s="66" t="s">
        <v>68</v>
      </c>
      <c r="L49" s="66" t="s">
        <v>57</v>
      </c>
      <c r="M49" s="66" t="s">
        <v>57</v>
      </c>
      <c r="N49" s="72" t="s">
        <v>58</v>
      </c>
    </row>
    <row r="50" spans="1:14" ht="12.75">
      <c r="A50" s="36" t="s">
        <v>57</v>
      </c>
      <c r="B50" s="37" t="s">
        <v>57</v>
      </c>
      <c r="C50" s="37" t="s">
        <v>57</v>
      </c>
      <c r="D50" s="37" t="s">
        <v>57</v>
      </c>
      <c r="E50" s="67" t="s">
        <v>57</v>
      </c>
      <c r="F50" s="38" t="s">
        <v>57</v>
      </c>
      <c r="G50" s="39" t="s">
        <v>57</v>
      </c>
      <c r="H50" s="40" t="s">
        <v>57</v>
      </c>
      <c r="I50" s="68" t="s">
        <v>57</v>
      </c>
      <c r="J50" s="97" t="s">
        <v>57</v>
      </c>
      <c r="K50" s="66" t="s">
        <v>57</v>
      </c>
      <c r="L50" s="66" t="s">
        <v>57</v>
      </c>
      <c r="M50" s="66" t="s">
        <v>57</v>
      </c>
      <c r="N50" s="72" t="s">
        <v>58</v>
      </c>
    </row>
    <row r="51" spans="1:14" ht="12.75">
      <c r="A51" s="43" t="s">
        <v>57</v>
      </c>
      <c r="B51" s="44" t="s">
        <v>57</v>
      </c>
      <c r="C51" s="44" t="s">
        <v>57</v>
      </c>
      <c r="D51" s="44" t="s">
        <v>57</v>
      </c>
      <c r="E51" s="73" t="s">
        <v>57</v>
      </c>
      <c r="F51" s="74" t="s">
        <v>57</v>
      </c>
      <c r="G51" s="46" t="s">
        <v>57</v>
      </c>
      <c r="H51" s="46" t="s">
        <v>57</v>
      </c>
      <c r="I51" s="75" t="s">
        <v>57</v>
      </c>
      <c r="J51" s="93" t="s">
        <v>57</v>
      </c>
      <c r="M51" s="62" t="s">
        <v>57</v>
      </c>
      <c r="N51" s="72" t="s">
        <v>58</v>
      </c>
    </row>
    <row r="52" spans="1:14" ht="12.75">
      <c r="A52" s="76"/>
      <c r="B52" s="77"/>
      <c r="C52" s="77"/>
      <c r="D52" s="77"/>
      <c r="E52" s="78" t="s">
        <v>87</v>
      </c>
      <c r="F52" s="32">
        <v>297</v>
      </c>
      <c r="G52" s="79" t="s">
        <v>86</v>
      </c>
      <c r="H52" s="91" t="s">
        <v>57</v>
      </c>
      <c r="I52" s="65">
        <f>IF(H52="","",ROUNDDOWN(F52*H52,0))</f>
        <v>0</v>
      </c>
      <c r="J52" s="95" t="s">
        <v>57</v>
      </c>
      <c r="K52" s="66" t="s">
        <v>68</v>
      </c>
      <c r="L52" s="66" t="s">
        <v>57</v>
      </c>
      <c r="M52" s="66" t="s">
        <v>57</v>
      </c>
      <c r="N52" s="72" t="s">
        <v>58</v>
      </c>
    </row>
    <row r="53" spans="1:14" ht="12.75">
      <c r="A53" s="36" t="s">
        <v>57</v>
      </c>
      <c r="B53" s="37" t="s">
        <v>57</v>
      </c>
      <c r="C53" s="37" t="s">
        <v>57</v>
      </c>
      <c r="D53" s="37" t="s">
        <v>57</v>
      </c>
      <c r="E53" s="67" t="s">
        <v>57</v>
      </c>
      <c r="F53" s="38" t="s">
        <v>57</v>
      </c>
      <c r="G53" s="39" t="s">
        <v>57</v>
      </c>
      <c r="H53" s="40" t="s">
        <v>57</v>
      </c>
      <c r="I53" s="68" t="s">
        <v>57</v>
      </c>
      <c r="J53" s="97" t="s">
        <v>57</v>
      </c>
      <c r="K53" s="66" t="s">
        <v>57</v>
      </c>
      <c r="L53" s="66" t="s">
        <v>57</v>
      </c>
      <c r="M53" s="66" t="s">
        <v>57</v>
      </c>
      <c r="N53" s="72" t="s">
        <v>58</v>
      </c>
    </row>
    <row r="54" spans="1:14" ht="12.75">
      <c r="A54" s="43" t="s">
        <v>57</v>
      </c>
      <c r="B54" s="44" t="s">
        <v>57</v>
      </c>
      <c r="C54" s="44" t="s">
        <v>57</v>
      </c>
      <c r="D54" s="44" t="s">
        <v>57</v>
      </c>
      <c r="E54" s="73" t="s">
        <v>57</v>
      </c>
      <c r="F54" s="74" t="s">
        <v>57</v>
      </c>
      <c r="G54" s="46" t="s">
        <v>57</v>
      </c>
      <c r="H54" s="46" t="s">
        <v>57</v>
      </c>
      <c r="I54" s="75" t="s">
        <v>57</v>
      </c>
      <c r="J54" s="93" t="s">
        <v>57</v>
      </c>
      <c r="M54" s="62" t="s">
        <v>57</v>
      </c>
      <c r="N54" s="72" t="s">
        <v>58</v>
      </c>
    </row>
    <row r="55" spans="1:14" ht="12.75">
      <c r="A55" s="76"/>
      <c r="B55" s="77"/>
      <c r="C55" s="77"/>
      <c r="D55" s="77"/>
      <c r="E55" s="78" t="s">
        <v>89</v>
      </c>
      <c r="F55" s="32">
        <v>32</v>
      </c>
      <c r="G55" s="79" t="s">
        <v>88</v>
      </c>
      <c r="H55" s="91" t="s">
        <v>57</v>
      </c>
      <c r="I55" s="65">
        <f>IF(H55="","",ROUNDDOWN(F55*H55,0))</f>
        <v>0</v>
      </c>
      <c r="J55" s="95" t="s">
        <v>57</v>
      </c>
      <c r="K55" s="66" t="s">
        <v>68</v>
      </c>
      <c r="L55" s="66" t="s">
        <v>57</v>
      </c>
      <c r="M55" s="66" t="s">
        <v>57</v>
      </c>
      <c r="N55" s="72" t="s">
        <v>58</v>
      </c>
    </row>
    <row r="56" spans="1:14" ht="12.75">
      <c r="A56" s="36" t="s">
        <v>57</v>
      </c>
      <c r="B56" s="37" t="s">
        <v>57</v>
      </c>
      <c r="C56" s="37" t="s">
        <v>57</v>
      </c>
      <c r="D56" s="37" t="s">
        <v>57</v>
      </c>
      <c r="E56" s="67" t="s">
        <v>57</v>
      </c>
      <c r="F56" s="38" t="s">
        <v>57</v>
      </c>
      <c r="G56" s="39" t="s">
        <v>57</v>
      </c>
      <c r="H56" s="40" t="s">
        <v>57</v>
      </c>
      <c r="I56" s="68" t="s">
        <v>57</v>
      </c>
      <c r="J56" s="97" t="s">
        <v>57</v>
      </c>
      <c r="K56" s="66" t="s">
        <v>57</v>
      </c>
      <c r="L56" s="66" t="s">
        <v>57</v>
      </c>
      <c r="M56" s="66" t="s">
        <v>57</v>
      </c>
      <c r="N56" s="72" t="s">
        <v>58</v>
      </c>
    </row>
    <row r="57" spans="1:14" ht="12.75">
      <c r="A57" s="43" t="s">
        <v>57</v>
      </c>
      <c r="B57" s="44" t="s">
        <v>57</v>
      </c>
      <c r="C57" s="44" t="s">
        <v>57</v>
      </c>
      <c r="D57" s="44" t="s">
        <v>57</v>
      </c>
      <c r="E57" s="73" t="s">
        <v>57</v>
      </c>
      <c r="F57" s="74" t="s">
        <v>57</v>
      </c>
      <c r="G57" s="46" t="s">
        <v>57</v>
      </c>
      <c r="H57" s="46" t="s">
        <v>57</v>
      </c>
      <c r="I57" s="75" t="s">
        <v>57</v>
      </c>
      <c r="J57" s="81" t="s">
        <v>57</v>
      </c>
      <c r="M57" s="62" t="s">
        <v>57</v>
      </c>
      <c r="N57" s="72" t="s">
        <v>58</v>
      </c>
    </row>
    <row r="58" spans="1:14" ht="12.75">
      <c r="A58" s="76"/>
      <c r="B58" s="77"/>
      <c r="C58" s="77"/>
      <c r="D58" s="77" t="s">
        <v>90</v>
      </c>
      <c r="E58" s="78"/>
      <c r="F58" s="32"/>
      <c r="G58" s="79"/>
      <c r="H58" s="34" t="s">
        <v>57</v>
      </c>
      <c r="I58" s="65" t="s">
        <v>57</v>
      </c>
      <c r="J58" s="79" t="s">
        <v>57</v>
      </c>
      <c r="K58" s="66" t="s">
        <v>68</v>
      </c>
      <c r="L58" s="66" t="s">
        <v>57</v>
      </c>
      <c r="M58" s="66" t="s">
        <v>57</v>
      </c>
      <c r="N58" s="72" t="s">
        <v>58</v>
      </c>
    </row>
    <row r="59" spans="1:14" ht="12.75">
      <c r="A59" s="36" t="s">
        <v>57</v>
      </c>
      <c r="B59" s="37" t="s">
        <v>57</v>
      </c>
      <c r="C59" s="37" t="s">
        <v>57</v>
      </c>
      <c r="D59" s="37" t="s">
        <v>57</v>
      </c>
      <c r="E59" s="67" t="s">
        <v>57</v>
      </c>
      <c r="F59" s="38" t="s">
        <v>57</v>
      </c>
      <c r="G59" s="39" t="s">
        <v>57</v>
      </c>
      <c r="H59" s="40" t="s">
        <v>57</v>
      </c>
      <c r="I59" s="68" t="s">
        <v>57</v>
      </c>
      <c r="J59" s="82" t="s">
        <v>57</v>
      </c>
      <c r="K59" s="66" t="s">
        <v>57</v>
      </c>
      <c r="L59" s="66" t="s">
        <v>57</v>
      </c>
      <c r="M59" s="66" t="s">
        <v>57</v>
      </c>
      <c r="N59" s="72" t="s">
        <v>58</v>
      </c>
    </row>
    <row r="60" spans="1:14" ht="12.75">
      <c r="A60" s="43" t="s">
        <v>57</v>
      </c>
      <c r="B60" s="44" t="s">
        <v>57</v>
      </c>
      <c r="C60" s="44" t="s">
        <v>57</v>
      </c>
      <c r="D60" s="44" t="s">
        <v>57</v>
      </c>
      <c r="E60" s="73" t="s">
        <v>57</v>
      </c>
      <c r="F60" s="74" t="s">
        <v>57</v>
      </c>
      <c r="G60" s="46" t="s">
        <v>57</v>
      </c>
      <c r="H60" s="46" t="s">
        <v>57</v>
      </c>
      <c r="I60" s="75" t="s">
        <v>57</v>
      </c>
      <c r="J60" s="93" t="s">
        <v>57</v>
      </c>
      <c r="M60" s="62" t="s">
        <v>57</v>
      </c>
      <c r="N60" s="72" t="s">
        <v>58</v>
      </c>
    </row>
    <row r="61" spans="1:14" ht="12.75">
      <c r="A61" s="76"/>
      <c r="B61" s="77"/>
      <c r="C61" s="77"/>
      <c r="D61" s="77"/>
      <c r="E61" s="78" t="s">
        <v>90</v>
      </c>
      <c r="F61" s="32">
        <v>6</v>
      </c>
      <c r="G61" s="79" t="s">
        <v>82</v>
      </c>
      <c r="H61" s="91" t="s">
        <v>57</v>
      </c>
      <c r="I61" s="65">
        <f>IF(H61="","",ROUNDDOWN(F61*H61,0))</f>
        <v>0</v>
      </c>
      <c r="J61" s="95" t="s">
        <v>57</v>
      </c>
      <c r="K61" s="66" t="s">
        <v>68</v>
      </c>
      <c r="L61" s="66" t="s">
        <v>57</v>
      </c>
      <c r="M61" s="66" t="s">
        <v>57</v>
      </c>
      <c r="N61" s="72" t="s">
        <v>58</v>
      </c>
    </row>
    <row r="62" spans="1:14" ht="12.75">
      <c r="A62" s="36" t="s">
        <v>57</v>
      </c>
      <c r="B62" s="37" t="s">
        <v>57</v>
      </c>
      <c r="C62" s="37" t="s">
        <v>57</v>
      </c>
      <c r="D62" s="37" t="s">
        <v>57</v>
      </c>
      <c r="E62" s="67" t="s">
        <v>57</v>
      </c>
      <c r="F62" s="38" t="s">
        <v>57</v>
      </c>
      <c r="G62" s="39" t="s">
        <v>57</v>
      </c>
      <c r="H62" s="40" t="s">
        <v>57</v>
      </c>
      <c r="I62" s="68" t="s">
        <v>57</v>
      </c>
      <c r="J62" s="97" t="s">
        <v>57</v>
      </c>
      <c r="K62" s="66" t="s">
        <v>57</v>
      </c>
      <c r="L62" s="66" t="s">
        <v>57</v>
      </c>
      <c r="M62" s="66" t="s">
        <v>57</v>
      </c>
      <c r="N62" s="72" t="s">
        <v>58</v>
      </c>
    </row>
    <row r="63" spans="1:14" ht="12.75">
      <c r="A63" s="43" t="s">
        <v>57</v>
      </c>
      <c r="B63" s="44" t="s">
        <v>57</v>
      </c>
      <c r="C63" s="44" t="s">
        <v>57</v>
      </c>
      <c r="D63" s="44" t="s">
        <v>57</v>
      </c>
      <c r="E63" s="73" t="s">
        <v>57</v>
      </c>
      <c r="F63" s="74" t="s">
        <v>57</v>
      </c>
      <c r="G63" s="46" t="s">
        <v>57</v>
      </c>
      <c r="H63" s="46" t="s">
        <v>57</v>
      </c>
      <c r="I63" s="75" t="s">
        <v>57</v>
      </c>
      <c r="J63" s="81" t="s">
        <v>57</v>
      </c>
      <c r="M63" s="62" t="s">
        <v>57</v>
      </c>
      <c r="N63" s="72" t="s">
        <v>58</v>
      </c>
    </row>
    <row r="64" spans="1:14" ht="12.75">
      <c r="A64" s="76"/>
      <c r="B64" s="77"/>
      <c r="C64" s="77"/>
      <c r="D64" s="77" t="s">
        <v>91</v>
      </c>
      <c r="E64" s="78"/>
      <c r="F64" s="32"/>
      <c r="G64" s="79"/>
      <c r="H64" s="34" t="s">
        <v>57</v>
      </c>
      <c r="I64" s="65" t="s">
        <v>57</v>
      </c>
      <c r="J64" s="79" t="s">
        <v>57</v>
      </c>
      <c r="K64" s="66" t="s">
        <v>68</v>
      </c>
      <c r="L64" s="66" t="s">
        <v>57</v>
      </c>
      <c r="M64" s="66" t="s">
        <v>57</v>
      </c>
      <c r="N64" s="72" t="s">
        <v>58</v>
      </c>
    </row>
    <row r="65" spans="1:14" ht="12.75">
      <c r="A65" s="36" t="s">
        <v>57</v>
      </c>
      <c r="B65" s="37" t="s">
        <v>57</v>
      </c>
      <c r="C65" s="37" t="s">
        <v>57</v>
      </c>
      <c r="D65" s="37" t="s">
        <v>57</v>
      </c>
      <c r="E65" s="67" t="s">
        <v>57</v>
      </c>
      <c r="F65" s="38" t="s">
        <v>57</v>
      </c>
      <c r="G65" s="39" t="s">
        <v>57</v>
      </c>
      <c r="H65" s="40" t="s">
        <v>57</v>
      </c>
      <c r="I65" s="68" t="s">
        <v>57</v>
      </c>
      <c r="J65" s="82" t="s">
        <v>57</v>
      </c>
      <c r="K65" s="66" t="s">
        <v>57</v>
      </c>
      <c r="L65" s="66" t="s">
        <v>57</v>
      </c>
      <c r="M65" s="66" t="s">
        <v>57</v>
      </c>
      <c r="N65" s="72" t="s">
        <v>58</v>
      </c>
    </row>
    <row r="66" spans="1:14" ht="12.75">
      <c r="A66" s="43" t="s">
        <v>57</v>
      </c>
      <c r="B66" s="44" t="s">
        <v>57</v>
      </c>
      <c r="C66" s="44" t="s">
        <v>57</v>
      </c>
      <c r="D66" s="44" t="s">
        <v>57</v>
      </c>
      <c r="E66" s="73" t="s">
        <v>57</v>
      </c>
      <c r="F66" s="74" t="s">
        <v>57</v>
      </c>
      <c r="G66" s="46" t="s">
        <v>57</v>
      </c>
      <c r="H66" s="46" t="s">
        <v>57</v>
      </c>
      <c r="I66" s="75" t="s">
        <v>57</v>
      </c>
      <c r="J66" s="93" t="s">
        <v>57</v>
      </c>
      <c r="M66" s="62" t="s">
        <v>57</v>
      </c>
      <c r="N66" s="72" t="s">
        <v>58</v>
      </c>
    </row>
    <row r="67" spans="1:14" ht="12.75">
      <c r="A67" s="76"/>
      <c r="B67" s="77"/>
      <c r="C67" s="77"/>
      <c r="D67" s="77"/>
      <c r="E67" s="78" t="s">
        <v>92</v>
      </c>
      <c r="F67" s="32">
        <v>40</v>
      </c>
      <c r="G67" s="79" t="s">
        <v>76</v>
      </c>
      <c r="H67" s="91" t="s">
        <v>57</v>
      </c>
      <c r="I67" s="65">
        <f>IF(H67="","",ROUNDDOWN(F67*H67,0))</f>
        <v>0</v>
      </c>
      <c r="J67" s="95" t="s">
        <v>57</v>
      </c>
      <c r="K67" s="66" t="s">
        <v>68</v>
      </c>
      <c r="L67" s="66" t="s">
        <v>57</v>
      </c>
      <c r="M67" s="66" t="s">
        <v>57</v>
      </c>
      <c r="N67" s="72" t="s">
        <v>58</v>
      </c>
    </row>
    <row r="68" spans="1:14" ht="12.75">
      <c r="A68" s="36" t="s">
        <v>57</v>
      </c>
      <c r="B68" s="37" t="s">
        <v>57</v>
      </c>
      <c r="C68" s="37" t="s">
        <v>57</v>
      </c>
      <c r="D68" s="37" t="s">
        <v>57</v>
      </c>
      <c r="E68" s="67" t="s">
        <v>57</v>
      </c>
      <c r="F68" s="38" t="s">
        <v>57</v>
      </c>
      <c r="G68" s="39" t="s">
        <v>57</v>
      </c>
      <c r="H68" s="40" t="s">
        <v>57</v>
      </c>
      <c r="I68" s="68" t="s">
        <v>57</v>
      </c>
      <c r="J68" s="97" t="s">
        <v>57</v>
      </c>
      <c r="K68" s="66" t="s">
        <v>57</v>
      </c>
      <c r="L68" s="66" t="s">
        <v>57</v>
      </c>
      <c r="M68" s="66" t="s">
        <v>57</v>
      </c>
      <c r="N68" s="72" t="s">
        <v>58</v>
      </c>
    </row>
    <row r="69" spans="1:14" ht="12.75">
      <c r="A69" s="43" t="s">
        <v>57</v>
      </c>
      <c r="B69" s="44" t="s">
        <v>57</v>
      </c>
      <c r="C69" s="44" t="s">
        <v>57</v>
      </c>
      <c r="D69" s="44" t="s">
        <v>57</v>
      </c>
      <c r="E69" s="73" t="s">
        <v>57</v>
      </c>
      <c r="F69" s="74" t="s">
        <v>57</v>
      </c>
      <c r="G69" s="46" t="s">
        <v>57</v>
      </c>
      <c r="H69" s="46" t="s">
        <v>57</v>
      </c>
      <c r="I69" s="75" t="s">
        <v>57</v>
      </c>
      <c r="J69" s="93" t="s">
        <v>57</v>
      </c>
      <c r="M69" s="62" t="s">
        <v>57</v>
      </c>
      <c r="N69" s="72" t="s">
        <v>58</v>
      </c>
    </row>
    <row r="70" spans="1:14" ht="12.75">
      <c r="A70" s="76"/>
      <c r="B70" s="77"/>
      <c r="C70" s="77"/>
      <c r="D70" s="77"/>
      <c r="E70" s="78" t="s">
        <v>93</v>
      </c>
      <c r="F70" s="32">
        <v>60</v>
      </c>
      <c r="G70" s="79" t="s">
        <v>76</v>
      </c>
      <c r="H70" s="91" t="s">
        <v>57</v>
      </c>
      <c r="I70" s="65">
        <f>IF(H70="","",ROUNDDOWN(F70*H70,0))</f>
        <v>0</v>
      </c>
      <c r="J70" s="95" t="s">
        <v>57</v>
      </c>
      <c r="K70" s="66" t="s">
        <v>68</v>
      </c>
      <c r="L70" s="66" t="s">
        <v>57</v>
      </c>
      <c r="M70" s="66" t="s">
        <v>57</v>
      </c>
      <c r="N70" s="72" t="s">
        <v>58</v>
      </c>
    </row>
    <row r="71" spans="1:14" ht="12.75">
      <c r="A71" s="36" t="s">
        <v>57</v>
      </c>
      <c r="B71" s="37" t="s">
        <v>57</v>
      </c>
      <c r="C71" s="37" t="s">
        <v>57</v>
      </c>
      <c r="D71" s="37" t="s">
        <v>57</v>
      </c>
      <c r="E71" s="67" t="s">
        <v>57</v>
      </c>
      <c r="F71" s="38" t="s">
        <v>57</v>
      </c>
      <c r="G71" s="39" t="s">
        <v>57</v>
      </c>
      <c r="H71" s="40" t="s">
        <v>57</v>
      </c>
      <c r="I71" s="68" t="s">
        <v>57</v>
      </c>
      <c r="J71" s="97" t="s">
        <v>57</v>
      </c>
      <c r="K71" s="66" t="s">
        <v>57</v>
      </c>
      <c r="L71" s="66" t="s">
        <v>57</v>
      </c>
      <c r="M71" s="66" t="s">
        <v>57</v>
      </c>
      <c r="N71" s="72" t="s">
        <v>58</v>
      </c>
    </row>
    <row r="72" spans="1:14" ht="12.75">
      <c r="A72" s="43" t="s">
        <v>57</v>
      </c>
      <c r="B72" s="44" t="s">
        <v>57</v>
      </c>
      <c r="C72" s="44" t="s">
        <v>57</v>
      </c>
      <c r="D72" s="44" t="s">
        <v>57</v>
      </c>
      <c r="E72" s="73" t="s">
        <v>57</v>
      </c>
      <c r="F72" s="74" t="s">
        <v>57</v>
      </c>
      <c r="G72" s="46" t="s">
        <v>57</v>
      </c>
      <c r="H72" s="46" t="s">
        <v>57</v>
      </c>
      <c r="I72" s="75" t="s">
        <v>57</v>
      </c>
      <c r="J72" s="93" t="s">
        <v>57</v>
      </c>
      <c r="M72" s="62" t="s">
        <v>57</v>
      </c>
      <c r="N72" s="72" t="s">
        <v>58</v>
      </c>
    </row>
    <row r="73" spans="1:14" ht="12.75">
      <c r="A73" s="76"/>
      <c r="B73" s="77"/>
      <c r="C73" s="77"/>
      <c r="D73" s="77"/>
      <c r="E73" s="78" t="s">
        <v>94</v>
      </c>
      <c r="F73" s="32">
        <v>30</v>
      </c>
      <c r="G73" s="79" t="s">
        <v>84</v>
      </c>
      <c r="H73" s="91" t="s">
        <v>57</v>
      </c>
      <c r="I73" s="65">
        <f>IF(H73="","",ROUNDDOWN(F73*H73,0))</f>
        <v>0</v>
      </c>
      <c r="J73" s="95" t="s">
        <v>57</v>
      </c>
      <c r="K73" s="66" t="s">
        <v>68</v>
      </c>
      <c r="L73" s="66" t="s">
        <v>57</v>
      </c>
      <c r="M73" s="66" t="s">
        <v>57</v>
      </c>
      <c r="N73" s="72" t="s">
        <v>58</v>
      </c>
    </row>
    <row r="74" spans="1:14" ht="12.75">
      <c r="A74" s="36" t="s">
        <v>57</v>
      </c>
      <c r="B74" s="37" t="s">
        <v>57</v>
      </c>
      <c r="C74" s="37" t="s">
        <v>57</v>
      </c>
      <c r="D74" s="37" t="s">
        <v>57</v>
      </c>
      <c r="E74" s="67" t="s">
        <v>57</v>
      </c>
      <c r="F74" s="38" t="s">
        <v>57</v>
      </c>
      <c r="G74" s="39" t="s">
        <v>57</v>
      </c>
      <c r="H74" s="40" t="s">
        <v>57</v>
      </c>
      <c r="I74" s="68" t="s">
        <v>57</v>
      </c>
      <c r="J74" s="97" t="s">
        <v>57</v>
      </c>
      <c r="K74" s="66" t="s">
        <v>57</v>
      </c>
      <c r="L74" s="66" t="s">
        <v>57</v>
      </c>
      <c r="M74" s="66" t="s">
        <v>57</v>
      </c>
      <c r="N74" s="72" t="s">
        <v>58</v>
      </c>
    </row>
    <row r="75" spans="1:14" ht="12.75">
      <c r="A75" s="43" t="s">
        <v>57</v>
      </c>
      <c r="B75" s="44" t="s">
        <v>57</v>
      </c>
      <c r="C75" s="44" t="s">
        <v>57</v>
      </c>
      <c r="D75" s="44" t="s">
        <v>57</v>
      </c>
      <c r="E75" s="73" t="s">
        <v>57</v>
      </c>
      <c r="F75" s="74" t="s">
        <v>57</v>
      </c>
      <c r="G75" s="46" t="s">
        <v>57</v>
      </c>
      <c r="H75" s="46" t="s">
        <v>57</v>
      </c>
      <c r="I75" s="75" t="s">
        <v>57</v>
      </c>
      <c r="J75" s="93" t="s">
        <v>57</v>
      </c>
      <c r="M75" s="62" t="s">
        <v>57</v>
      </c>
      <c r="N75" s="72" t="s">
        <v>58</v>
      </c>
    </row>
    <row r="76" spans="1:14" ht="12.75">
      <c r="A76" s="76"/>
      <c r="B76" s="77"/>
      <c r="C76" s="77"/>
      <c r="D76" s="77"/>
      <c r="E76" s="78" t="s">
        <v>96</v>
      </c>
      <c r="F76" s="32">
        <v>1</v>
      </c>
      <c r="G76" s="79" t="s">
        <v>95</v>
      </c>
      <c r="H76" s="91" t="s">
        <v>57</v>
      </c>
      <c r="I76" s="65">
        <f>IF(H76="","",ROUNDDOWN(F76*H76,0))</f>
        <v>0</v>
      </c>
      <c r="J76" s="95" t="s">
        <v>57</v>
      </c>
      <c r="K76" s="66" t="s">
        <v>68</v>
      </c>
      <c r="L76" s="66" t="s">
        <v>57</v>
      </c>
      <c r="M76" s="66" t="s">
        <v>57</v>
      </c>
      <c r="N76" s="72" t="s">
        <v>58</v>
      </c>
    </row>
    <row r="77" spans="1:14" ht="12.75">
      <c r="A77" s="36" t="s">
        <v>57</v>
      </c>
      <c r="B77" s="37" t="s">
        <v>57</v>
      </c>
      <c r="C77" s="37" t="s">
        <v>57</v>
      </c>
      <c r="D77" s="37" t="s">
        <v>57</v>
      </c>
      <c r="E77" s="67" t="s">
        <v>57</v>
      </c>
      <c r="F77" s="38" t="s">
        <v>57</v>
      </c>
      <c r="G77" s="39" t="s">
        <v>57</v>
      </c>
      <c r="H77" s="40" t="s">
        <v>57</v>
      </c>
      <c r="I77" s="68" t="s">
        <v>57</v>
      </c>
      <c r="J77" s="97" t="s">
        <v>57</v>
      </c>
      <c r="K77" s="66" t="s">
        <v>57</v>
      </c>
      <c r="L77" s="66" t="s">
        <v>57</v>
      </c>
      <c r="M77" s="66" t="s">
        <v>57</v>
      </c>
      <c r="N77" s="72" t="s">
        <v>58</v>
      </c>
    </row>
    <row r="78" spans="1:14" ht="12.75">
      <c r="A78" s="43" t="s">
        <v>57</v>
      </c>
      <c r="B78" s="44" t="s">
        <v>57</v>
      </c>
      <c r="C78" s="44" t="s">
        <v>57</v>
      </c>
      <c r="D78" s="44" t="s">
        <v>57</v>
      </c>
      <c r="E78" s="73" t="s">
        <v>57</v>
      </c>
      <c r="F78" s="74" t="s">
        <v>57</v>
      </c>
      <c r="G78" s="46" t="s">
        <v>57</v>
      </c>
      <c r="H78" s="46" t="s">
        <v>57</v>
      </c>
      <c r="I78" s="75" t="s">
        <v>57</v>
      </c>
      <c r="J78" s="81" t="s">
        <v>57</v>
      </c>
      <c r="M78" s="62" t="s">
        <v>57</v>
      </c>
      <c r="N78" s="72" t="s">
        <v>58</v>
      </c>
    </row>
    <row r="79" spans="1:14" ht="12.75">
      <c r="A79" s="76"/>
      <c r="B79" s="77"/>
      <c r="C79" s="77" t="s">
        <v>97</v>
      </c>
      <c r="D79" s="77"/>
      <c r="E79" s="78"/>
      <c r="F79" s="32"/>
      <c r="G79" s="79"/>
      <c r="H79" s="34" t="s">
        <v>57</v>
      </c>
      <c r="I79" s="65" t="s">
        <v>57</v>
      </c>
      <c r="J79" s="79" t="s">
        <v>57</v>
      </c>
      <c r="K79" s="66" t="s">
        <v>68</v>
      </c>
      <c r="L79" s="66" t="s">
        <v>57</v>
      </c>
      <c r="M79" s="66" t="s">
        <v>57</v>
      </c>
      <c r="N79" s="72" t="s">
        <v>58</v>
      </c>
    </row>
    <row r="80" spans="1:14" ht="12.75">
      <c r="A80" s="36" t="s">
        <v>57</v>
      </c>
      <c r="B80" s="37" t="s">
        <v>57</v>
      </c>
      <c r="C80" s="37" t="s">
        <v>57</v>
      </c>
      <c r="D80" s="37" t="s">
        <v>57</v>
      </c>
      <c r="E80" s="67" t="s">
        <v>57</v>
      </c>
      <c r="F80" s="38" t="s">
        <v>57</v>
      </c>
      <c r="G80" s="39" t="s">
        <v>57</v>
      </c>
      <c r="H80" s="40" t="s">
        <v>57</v>
      </c>
      <c r="I80" s="68" t="s">
        <v>57</v>
      </c>
      <c r="J80" s="82" t="s">
        <v>57</v>
      </c>
      <c r="K80" s="66" t="s">
        <v>57</v>
      </c>
      <c r="L80" s="66" t="s">
        <v>57</v>
      </c>
      <c r="M80" s="66" t="s">
        <v>57</v>
      </c>
      <c r="N80" s="72" t="s">
        <v>58</v>
      </c>
    </row>
    <row r="81" spans="1:14" ht="12.75">
      <c r="A81" s="43" t="s">
        <v>57</v>
      </c>
      <c r="B81" s="44" t="s">
        <v>57</v>
      </c>
      <c r="C81" s="44" t="s">
        <v>57</v>
      </c>
      <c r="D81" s="44" t="s">
        <v>57</v>
      </c>
      <c r="E81" s="73" t="s">
        <v>57</v>
      </c>
      <c r="F81" s="74" t="s">
        <v>57</v>
      </c>
      <c r="G81" s="46" t="s">
        <v>57</v>
      </c>
      <c r="H81" s="46" t="s">
        <v>57</v>
      </c>
      <c r="I81" s="75" t="s">
        <v>57</v>
      </c>
      <c r="J81" s="81" t="s">
        <v>57</v>
      </c>
      <c r="M81" s="62" t="s">
        <v>57</v>
      </c>
      <c r="N81" s="72" t="s">
        <v>58</v>
      </c>
    </row>
    <row r="82" spans="1:14" ht="12.75">
      <c r="A82" s="76"/>
      <c r="B82" s="77"/>
      <c r="C82" s="77"/>
      <c r="D82" s="77" t="s">
        <v>98</v>
      </c>
      <c r="E82" s="78"/>
      <c r="F82" s="32"/>
      <c r="G82" s="79"/>
      <c r="H82" s="34" t="s">
        <v>57</v>
      </c>
      <c r="I82" s="65" t="s">
        <v>57</v>
      </c>
      <c r="J82" s="79" t="s">
        <v>57</v>
      </c>
      <c r="K82" s="66" t="s">
        <v>68</v>
      </c>
      <c r="L82" s="66" t="s">
        <v>57</v>
      </c>
      <c r="M82" s="66" t="s">
        <v>57</v>
      </c>
      <c r="N82" s="72" t="s">
        <v>58</v>
      </c>
    </row>
    <row r="83" spans="1:14" ht="12.75">
      <c r="A83" s="36" t="s">
        <v>57</v>
      </c>
      <c r="B83" s="37" t="s">
        <v>57</v>
      </c>
      <c r="C83" s="37" t="s">
        <v>57</v>
      </c>
      <c r="D83" s="37" t="s">
        <v>57</v>
      </c>
      <c r="E83" s="67" t="s">
        <v>57</v>
      </c>
      <c r="F83" s="38" t="s">
        <v>57</v>
      </c>
      <c r="G83" s="39" t="s">
        <v>57</v>
      </c>
      <c r="H83" s="40" t="s">
        <v>57</v>
      </c>
      <c r="I83" s="68" t="s">
        <v>57</v>
      </c>
      <c r="J83" s="82" t="s">
        <v>57</v>
      </c>
      <c r="K83" s="66" t="s">
        <v>57</v>
      </c>
      <c r="L83" s="66" t="s">
        <v>57</v>
      </c>
      <c r="M83" s="66" t="s">
        <v>57</v>
      </c>
      <c r="N83" s="72" t="s">
        <v>58</v>
      </c>
    </row>
    <row r="84" spans="1:14" ht="12.75">
      <c r="A84" s="43" t="s">
        <v>57</v>
      </c>
      <c r="B84" s="44" t="s">
        <v>57</v>
      </c>
      <c r="C84" s="44" t="s">
        <v>57</v>
      </c>
      <c r="D84" s="44" t="s">
        <v>57</v>
      </c>
      <c r="E84" s="73" t="s">
        <v>57</v>
      </c>
      <c r="F84" s="74" t="s">
        <v>57</v>
      </c>
      <c r="G84" s="46" t="s">
        <v>57</v>
      </c>
      <c r="H84" s="46" t="s">
        <v>57</v>
      </c>
      <c r="I84" s="75" t="s">
        <v>57</v>
      </c>
      <c r="J84" s="93" t="s">
        <v>57</v>
      </c>
      <c r="M84" s="62" t="s">
        <v>57</v>
      </c>
      <c r="N84" s="72" t="s">
        <v>58</v>
      </c>
    </row>
    <row r="85" spans="1:14" ht="12.75">
      <c r="A85" s="76"/>
      <c r="B85" s="77"/>
      <c r="C85" s="77"/>
      <c r="D85" s="77"/>
      <c r="E85" s="78" t="s">
        <v>98</v>
      </c>
      <c r="F85" s="32">
        <v>246</v>
      </c>
      <c r="G85" s="79" t="s">
        <v>76</v>
      </c>
      <c r="H85" s="91" t="s">
        <v>57</v>
      </c>
      <c r="I85" s="65">
        <f>IF(H85="","",ROUNDDOWN(F85*H85,0))</f>
        <v>0</v>
      </c>
      <c r="J85" s="95" t="s">
        <v>57</v>
      </c>
      <c r="K85" s="66" t="s">
        <v>68</v>
      </c>
      <c r="L85" s="66" t="s">
        <v>57</v>
      </c>
      <c r="M85" s="66" t="s">
        <v>57</v>
      </c>
      <c r="N85" s="72" t="s">
        <v>58</v>
      </c>
    </row>
    <row r="86" spans="1:14" ht="12.75">
      <c r="A86" s="36" t="s">
        <v>57</v>
      </c>
      <c r="B86" s="37" t="s">
        <v>57</v>
      </c>
      <c r="C86" s="37" t="s">
        <v>57</v>
      </c>
      <c r="D86" s="37" t="s">
        <v>57</v>
      </c>
      <c r="E86" s="67" t="s">
        <v>57</v>
      </c>
      <c r="F86" s="38" t="s">
        <v>57</v>
      </c>
      <c r="G86" s="39" t="s">
        <v>57</v>
      </c>
      <c r="H86" s="40" t="s">
        <v>57</v>
      </c>
      <c r="I86" s="68" t="s">
        <v>57</v>
      </c>
      <c r="J86" s="97" t="s">
        <v>57</v>
      </c>
      <c r="K86" s="66" t="s">
        <v>57</v>
      </c>
      <c r="L86" s="66" t="s">
        <v>57</v>
      </c>
      <c r="M86" s="66" t="s">
        <v>57</v>
      </c>
      <c r="N86" s="72" t="s">
        <v>58</v>
      </c>
    </row>
    <row r="87" spans="1:14" ht="12.75">
      <c r="A87" s="43" t="s">
        <v>57</v>
      </c>
      <c r="B87" s="44" t="s">
        <v>57</v>
      </c>
      <c r="C87" s="44" t="s">
        <v>57</v>
      </c>
      <c r="D87" s="44" t="s">
        <v>57</v>
      </c>
      <c r="E87" s="73" t="s">
        <v>57</v>
      </c>
      <c r="F87" s="74" t="s">
        <v>57</v>
      </c>
      <c r="G87" s="46" t="s">
        <v>57</v>
      </c>
      <c r="H87" s="46" t="s">
        <v>57</v>
      </c>
      <c r="I87" s="75" t="s">
        <v>57</v>
      </c>
      <c r="J87" s="81" t="s">
        <v>57</v>
      </c>
      <c r="M87" s="62" t="s">
        <v>57</v>
      </c>
      <c r="N87" s="72" t="s">
        <v>58</v>
      </c>
    </row>
    <row r="88" spans="1:14" ht="12.75">
      <c r="A88" s="76"/>
      <c r="B88" s="77"/>
      <c r="C88" s="77"/>
      <c r="D88" s="77" t="s">
        <v>98</v>
      </c>
      <c r="E88" s="78"/>
      <c r="F88" s="32"/>
      <c r="G88" s="79"/>
      <c r="H88" s="34" t="s">
        <v>57</v>
      </c>
      <c r="I88" s="65" t="s">
        <v>57</v>
      </c>
      <c r="J88" s="79" t="s">
        <v>57</v>
      </c>
      <c r="K88" s="66" t="s">
        <v>68</v>
      </c>
      <c r="L88" s="66" t="s">
        <v>57</v>
      </c>
      <c r="M88" s="66" t="s">
        <v>57</v>
      </c>
      <c r="N88" s="72" t="s">
        <v>58</v>
      </c>
    </row>
    <row r="89" spans="1:14" ht="12.75">
      <c r="A89" s="36" t="s">
        <v>57</v>
      </c>
      <c r="B89" s="37" t="s">
        <v>57</v>
      </c>
      <c r="C89" s="37" t="s">
        <v>57</v>
      </c>
      <c r="D89" s="37" t="s">
        <v>57</v>
      </c>
      <c r="E89" s="67" t="s">
        <v>57</v>
      </c>
      <c r="F89" s="38" t="s">
        <v>57</v>
      </c>
      <c r="G89" s="39" t="s">
        <v>57</v>
      </c>
      <c r="H89" s="40" t="s">
        <v>57</v>
      </c>
      <c r="I89" s="68" t="s">
        <v>57</v>
      </c>
      <c r="J89" s="82" t="s">
        <v>57</v>
      </c>
      <c r="K89" s="66" t="s">
        <v>57</v>
      </c>
      <c r="L89" s="66" t="s">
        <v>57</v>
      </c>
      <c r="M89" s="66" t="s">
        <v>57</v>
      </c>
      <c r="N89" s="72" t="s">
        <v>58</v>
      </c>
    </row>
    <row r="90" spans="1:14" ht="12.75">
      <c r="A90" s="43" t="s">
        <v>57</v>
      </c>
      <c r="B90" s="44" t="s">
        <v>57</v>
      </c>
      <c r="C90" s="44" t="s">
        <v>57</v>
      </c>
      <c r="D90" s="44" t="s">
        <v>57</v>
      </c>
      <c r="E90" s="73" t="s">
        <v>57</v>
      </c>
      <c r="F90" s="74" t="s">
        <v>57</v>
      </c>
      <c r="G90" s="46" t="s">
        <v>57</v>
      </c>
      <c r="H90" s="46" t="s">
        <v>57</v>
      </c>
      <c r="I90" s="75" t="s">
        <v>57</v>
      </c>
      <c r="J90" s="93" t="s">
        <v>57</v>
      </c>
      <c r="M90" s="62" t="s">
        <v>57</v>
      </c>
      <c r="N90" s="72" t="s">
        <v>58</v>
      </c>
    </row>
    <row r="91" spans="1:14" ht="12.75">
      <c r="A91" s="76"/>
      <c r="B91" s="77"/>
      <c r="C91" s="77"/>
      <c r="D91" s="77"/>
      <c r="E91" s="78" t="s">
        <v>98</v>
      </c>
      <c r="F91" s="32">
        <v>23</v>
      </c>
      <c r="G91" s="79" t="s">
        <v>76</v>
      </c>
      <c r="H91" s="91" t="s">
        <v>57</v>
      </c>
      <c r="I91" s="65">
        <f>IF(H91="","",ROUNDDOWN(F91*H91,0))</f>
        <v>0</v>
      </c>
      <c r="J91" s="95" t="s">
        <v>57</v>
      </c>
      <c r="K91" s="66" t="s">
        <v>68</v>
      </c>
      <c r="L91" s="66" t="s">
        <v>57</v>
      </c>
      <c r="M91" s="66" t="s">
        <v>57</v>
      </c>
      <c r="N91" s="72" t="s">
        <v>58</v>
      </c>
    </row>
    <row r="92" spans="1:14" ht="12.75">
      <c r="A92" s="36" t="s">
        <v>57</v>
      </c>
      <c r="B92" s="37" t="s">
        <v>57</v>
      </c>
      <c r="C92" s="37" t="s">
        <v>57</v>
      </c>
      <c r="D92" s="37" t="s">
        <v>57</v>
      </c>
      <c r="E92" s="67" t="s">
        <v>57</v>
      </c>
      <c r="F92" s="38" t="s">
        <v>57</v>
      </c>
      <c r="G92" s="39" t="s">
        <v>57</v>
      </c>
      <c r="H92" s="40" t="s">
        <v>57</v>
      </c>
      <c r="I92" s="68" t="s">
        <v>57</v>
      </c>
      <c r="J92" s="97" t="s">
        <v>57</v>
      </c>
      <c r="K92" s="66" t="s">
        <v>57</v>
      </c>
      <c r="L92" s="66" t="s">
        <v>57</v>
      </c>
      <c r="M92" s="66" t="s">
        <v>57</v>
      </c>
      <c r="N92" s="72" t="s">
        <v>58</v>
      </c>
    </row>
    <row r="93" spans="1:14" ht="12.75">
      <c r="A93" s="43" t="s">
        <v>57</v>
      </c>
      <c r="B93" s="44" t="s">
        <v>57</v>
      </c>
      <c r="C93" s="44" t="s">
        <v>57</v>
      </c>
      <c r="D93" s="44" t="s">
        <v>57</v>
      </c>
      <c r="E93" s="73" t="s">
        <v>57</v>
      </c>
      <c r="F93" s="74" t="s">
        <v>57</v>
      </c>
      <c r="G93" s="46" t="s">
        <v>57</v>
      </c>
      <c r="H93" s="46" t="s">
        <v>57</v>
      </c>
      <c r="I93" s="75" t="s">
        <v>57</v>
      </c>
      <c r="J93" s="81" t="s">
        <v>57</v>
      </c>
      <c r="M93" s="62" t="s">
        <v>57</v>
      </c>
      <c r="N93" s="72" t="s">
        <v>58</v>
      </c>
    </row>
    <row r="94" spans="1:14" ht="12.75">
      <c r="A94" s="76"/>
      <c r="B94" s="77"/>
      <c r="C94" s="77"/>
      <c r="D94" s="77" t="s">
        <v>99</v>
      </c>
      <c r="E94" s="78"/>
      <c r="F94" s="32"/>
      <c r="G94" s="79"/>
      <c r="H94" s="34" t="s">
        <v>57</v>
      </c>
      <c r="I94" s="65" t="s">
        <v>57</v>
      </c>
      <c r="J94" s="79" t="s">
        <v>57</v>
      </c>
      <c r="K94" s="66" t="s">
        <v>68</v>
      </c>
      <c r="L94" s="66" t="s">
        <v>57</v>
      </c>
      <c r="M94" s="66" t="s">
        <v>57</v>
      </c>
      <c r="N94" s="72" t="s">
        <v>58</v>
      </c>
    </row>
    <row r="95" spans="1:14" ht="12.75">
      <c r="A95" s="36" t="s">
        <v>57</v>
      </c>
      <c r="B95" s="37" t="s">
        <v>57</v>
      </c>
      <c r="C95" s="37" t="s">
        <v>57</v>
      </c>
      <c r="D95" s="37" t="s">
        <v>57</v>
      </c>
      <c r="E95" s="67" t="s">
        <v>57</v>
      </c>
      <c r="F95" s="38" t="s">
        <v>57</v>
      </c>
      <c r="G95" s="39" t="s">
        <v>57</v>
      </c>
      <c r="H95" s="40" t="s">
        <v>57</v>
      </c>
      <c r="I95" s="68" t="s">
        <v>57</v>
      </c>
      <c r="J95" s="82" t="s">
        <v>57</v>
      </c>
      <c r="K95" s="66" t="s">
        <v>57</v>
      </c>
      <c r="L95" s="66" t="s">
        <v>57</v>
      </c>
      <c r="M95" s="66" t="s">
        <v>57</v>
      </c>
      <c r="N95" s="72" t="s">
        <v>58</v>
      </c>
    </row>
    <row r="96" spans="1:14" ht="12.75">
      <c r="A96" s="43" t="s">
        <v>57</v>
      </c>
      <c r="B96" s="44" t="s">
        <v>57</v>
      </c>
      <c r="C96" s="44" t="s">
        <v>57</v>
      </c>
      <c r="D96" s="44" t="s">
        <v>57</v>
      </c>
      <c r="E96" s="73" t="s">
        <v>57</v>
      </c>
      <c r="F96" s="74" t="s">
        <v>57</v>
      </c>
      <c r="G96" s="46" t="s">
        <v>57</v>
      </c>
      <c r="H96" s="46" t="s">
        <v>57</v>
      </c>
      <c r="I96" s="75" t="s">
        <v>57</v>
      </c>
      <c r="J96" s="93" t="s">
        <v>57</v>
      </c>
      <c r="M96" s="62" t="s">
        <v>57</v>
      </c>
      <c r="N96" s="72" t="s">
        <v>58</v>
      </c>
    </row>
    <row r="97" spans="1:14" ht="12.75">
      <c r="A97" s="76"/>
      <c r="B97" s="77"/>
      <c r="C97" s="77"/>
      <c r="D97" s="77"/>
      <c r="E97" s="78" t="s">
        <v>99</v>
      </c>
      <c r="F97" s="32">
        <v>246</v>
      </c>
      <c r="G97" s="79" t="s">
        <v>84</v>
      </c>
      <c r="H97" s="91" t="s">
        <v>57</v>
      </c>
      <c r="I97" s="65">
        <f>IF(H97="","",ROUNDDOWN(F97*H97,0))</f>
        <v>0</v>
      </c>
      <c r="J97" s="95" t="s">
        <v>57</v>
      </c>
      <c r="K97" s="66" t="s">
        <v>68</v>
      </c>
      <c r="L97" s="66" t="s">
        <v>57</v>
      </c>
      <c r="M97" s="66" t="s">
        <v>57</v>
      </c>
      <c r="N97" s="72" t="s">
        <v>58</v>
      </c>
    </row>
    <row r="98" spans="1:14" ht="12.75">
      <c r="A98" s="36" t="s">
        <v>57</v>
      </c>
      <c r="B98" s="37" t="s">
        <v>57</v>
      </c>
      <c r="C98" s="37" t="s">
        <v>57</v>
      </c>
      <c r="D98" s="37" t="s">
        <v>57</v>
      </c>
      <c r="E98" s="67" t="s">
        <v>57</v>
      </c>
      <c r="F98" s="38" t="s">
        <v>57</v>
      </c>
      <c r="G98" s="39" t="s">
        <v>57</v>
      </c>
      <c r="H98" s="40" t="s">
        <v>57</v>
      </c>
      <c r="I98" s="68" t="s">
        <v>57</v>
      </c>
      <c r="J98" s="97" t="s">
        <v>57</v>
      </c>
      <c r="K98" s="66" t="s">
        <v>57</v>
      </c>
      <c r="L98" s="66" t="s">
        <v>57</v>
      </c>
      <c r="M98" s="66" t="s">
        <v>57</v>
      </c>
      <c r="N98" s="72" t="s">
        <v>58</v>
      </c>
    </row>
    <row r="99" spans="1:14" ht="12.75">
      <c r="A99" s="43" t="s">
        <v>57</v>
      </c>
      <c r="B99" s="44" t="s">
        <v>57</v>
      </c>
      <c r="C99" s="44" t="s">
        <v>57</v>
      </c>
      <c r="D99" s="44" t="s">
        <v>57</v>
      </c>
      <c r="E99" s="73" t="s">
        <v>57</v>
      </c>
      <c r="F99" s="74" t="s">
        <v>57</v>
      </c>
      <c r="G99" s="46" t="s">
        <v>57</v>
      </c>
      <c r="H99" s="46" t="s">
        <v>57</v>
      </c>
      <c r="I99" s="75" t="s">
        <v>57</v>
      </c>
      <c r="J99" s="81" t="s">
        <v>57</v>
      </c>
      <c r="M99" s="62" t="s">
        <v>57</v>
      </c>
      <c r="N99" s="72" t="s">
        <v>58</v>
      </c>
    </row>
    <row r="100" spans="1:14" ht="12.75">
      <c r="A100" s="76"/>
      <c r="B100" s="77"/>
      <c r="C100" s="77"/>
      <c r="D100" s="77" t="s">
        <v>99</v>
      </c>
      <c r="E100" s="78"/>
      <c r="F100" s="32"/>
      <c r="G100" s="79"/>
      <c r="H100" s="34" t="s">
        <v>57</v>
      </c>
      <c r="I100" s="65" t="s">
        <v>57</v>
      </c>
      <c r="J100" s="79" t="s">
        <v>57</v>
      </c>
      <c r="K100" s="66" t="s">
        <v>68</v>
      </c>
      <c r="L100" s="66" t="s">
        <v>57</v>
      </c>
      <c r="M100" s="66" t="s">
        <v>57</v>
      </c>
      <c r="N100" s="72" t="s">
        <v>58</v>
      </c>
    </row>
    <row r="101" spans="1:14" ht="12.75">
      <c r="A101" s="36" t="s">
        <v>57</v>
      </c>
      <c r="B101" s="37" t="s">
        <v>57</v>
      </c>
      <c r="C101" s="37" t="s">
        <v>57</v>
      </c>
      <c r="D101" s="37" t="s">
        <v>57</v>
      </c>
      <c r="E101" s="67" t="s">
        <v>57</v>
      </c>
      <c r="F101" s="38" t="s">
        <v>57</v>
      </c>
      <c r="G101" s="39" t="s">
        <v>57</v>
      </c>
      <c r="H101" s="40" t="s">
        <v>57</v>
      </c>
      <c r="I101" s="68" t="s">
        <v>57</v>
      </c>
      <c r="J101" s="82" t="s">
        <v>57</v>
      </c>
      <c r="K101" s="66" t="s">
        <v>57</v>
      </c>
      <c r="L101" s="66" t="s">
        <v>57</v>
      </c>
      <c r="M101" s="66" t="s">
        <v>57</v>
      </c>
      <c r="N101" s="72" t="s">
        <v>58</v>
      </c>
    </row>
    <row r="102" spans="1:14" ht="12.75">
      <c r="A102" s="43" t="s">
        <v>57</v>
      </c>
      <c r="B102" s="44" t="s">
        <v>57</v>
      </c>
      <c r="C102" s="44" t="s">
        <v>57</v>
      </c>
      <c r="D102" s="44" t="s">
        <v>57</v>
      </c>
      <c r="E102" s="73" t="s">
        <v>57</v>
      </c>
      <c r="F102" s="74" t="s">
        <v>57</v>
      </c>
      <c r="G102" s="46" t="s">
        <v>57</v>
      </c>
      <c r="H102" s="46" t="s">
        <v>57</v>
      </c>
      <c r="I102" s="75" t="s">
        <v>57</v>
      </c>
      <c r="J102" s="93" t="s">
        <v>57</v>
      </c>
      <c r="M102" s="62" t="s">
        <v>57</v>
      </c>
      <c r="N102" s="72" t="s">
        <v>58</v>
      </c>
    </row>
    <row r="103" spans="1:14" ht="12.75">
      <c r="A103" s="76"/>
      <c r="B103" s="77"/>
      <c r="C103" s="77"/>
      <c r="D103" s="77"/>
      <c r="E103" s="78" t="s">
        <v>99</v>
      </c>
      <c r="F103" s="32">
        <v>23</v>
      </c>
      <c r="G103" s="79" t="s">
        <v>84</v>
      </c>
      <c r="H103" s="91" t="s">
        <v>57</v>
      </c>
      <c r="I103" s="65">
        <f>IF(H103="","",ROUNDDOWN(F103*H103,0))</f>
        <v>0</v>
      </c>
      <c r="J103" s="95" t="s">
        <v>57</v>
      </c>
      <c r="K103" s="66" t="s">
        <v>68</v>
      </c>
      <c r="L103" s="66" t="s">
        <v>57</v>
      </c>
      <c r="M103" s="66" t="s">
        <v>57</v>
      </c>
      <c r="N103" s="72" t="s">
        <v>58</v>
      </c>
    </row>
    <row r="104" spans="1:14" ht="12.75">
      <c r="A104" s="36" t="s">
        <v>57</v>
      </c>
      <c r="B104" s="37" t="s">
        <v>57</v>
      </c>
      <c r="C104" s="37" t="s">
        <v>57</v>
      </c>
      <c r="D104" s="37" t="s">
        <v>57</v>
      </c>
      <c r="E104" s="67" t="s">
        <v>57</v>
      </c>
      <c r="F104" s="38" t="s">
        <v>57</v>
      </c>
      <c r="G104" s="39" t="s">
        <v>57</v>
      </c>
      <c r="H104" s="40" t="s">
        <v>57</v>
      </c>
      <c r="I104" s="68" t="s">
        <v>57</v>
      </c>
      <c r="J104" s="97" t="s">
        <v>57</v>
      </c>
      <c r="K104" s="66" t="s">
        <v>57</v>
      </c>
      <c r="L104" s="66" t="s">
        <v>57</v>
      </c>
      <c r="M104" s="66" t="s">
        <v>57</v>
      </c>
      <c r="N104" s="72" t="s">
        <v>58</v>
      </c>
    </row>
    <row r="105" spans="1:14" ht="12.75">
      <c r="A105" s="43" t="s">
        <v>57</v>
      </c>
      <c r="B105" s="44" t="s">
        <v>57</v>
      </c>
      <c r="C105" s="44" t="s">
        <v>57</v>
      </c>
      <c r="D105" s="44" t="s">
        <v>57</v>
      </c>
      <c r="E105" s="73" t="s">
        <v>57</v>
      </c>
      <c r="F105" s="74" t="s">
        <v>57</v>
      </c>
      <c r="G105" s="46" t="s">
        <v>57</v>
      </c>
      <c r="H105" s="46" t="s">
        <v>57</v>
      </c>
      <c r="I105" s="75" t="s">
        <v>57</v>
      </c>
      <c r="J105" s="81" t="s">
        <v>57</v>
      </c>
      <c r="M105" s="62" t="s">
        <v>57</v>
      </c>
      <c r="N105" s="72" t="s">
        <v>58</v>
      </c>
    </row>
    <row r="106" spans="1:14" ht="12.75">
      <c r="A106" s="76"/>
      <c r="B106" s="77"/>
      <c r="C106" s="77"/>
      <c r="D106" s="77" t="s">
        <v>99</v>
      </c>
      <c r="E106" s="78"/>
      <c r="F106" s="32"/>
      <c r="G106" s="79"/>
      <c r="H106" s="34" t="s">
        <v>57</v>
      </c>
      <c r="I106" s="65" t="s">
        <v>57</v>
      </c>
      <c r="J106" s="79" t="s">
        <v>57</v>
      </c>
      <c r="K106" s="66" t="s">
        <v>68</v>
      </c>
      <c r="L106" s="66" t="s">
        <v>57</v>
      </c>
      <c r="M106" s="66" t="s">
        <v>57</v>
      </c>
      <c r="N106" s="72" t="s">
        <v>58</v>
      </c>
    </row>
    <row r="107" spans="1:14" ht="12.75">
      <c r="A107" s="36" t="s">
        <v>57</v>
      </c>
      <c r="B107" s="37" t="s">
        <v>57</v>
      </c>
      <c r="C107" s="37" t="s">
        <v>57</v>
      </c>
      <c r="D107" s="37" t="s">
        <v>57</v>
      </c>
      <c r="E107" s="67" t="s">
        <v>57</v>
      </c>
      <c r="F107" s="38" t="s">
        <v>57</v>
      </c>
      <c r="G107" s="39" t="s">
        <v>57</v>
      </c>
      <c r="H107" s="40" t="s">
        <v>57</v>
      </c>
      <c r="I107" s="68" t="s">
        <v>57</v>
      </c>
      <c r="J107" s="82" t="s">
        <v>57</v>
      </c>
      <c r="K107" s="66" t="s">
        <v>57</v>
      </c>
      <c r="L107" s="66" t="s">
        <v>57</v>
      </c>
      <c r="M107" s="66" t="s">
        <v>57</v>
      </c>
      <c r="N107" s="72" t="s">
        <v>58</v>
      </c>
    </row>
    <row r="108" spans="1:14" ht="12.75">
      <c r="A108" s="43" t="s">
        <v>57</v>
      </c>
      <c r="B108" s="44" t="s">
        <v>57</v>
      </c>
      <c r="C108" s="44" t="s">
        <v>57</v>
      </c>
      <c r="D108" s="44" t="s">
        <v>57</v>
      </c>
      <c r="E108" s="73" t="s">
        <v>57</v>
      </c>
      <c r="F108" s="74" t="s">
        <v>57</v>
      </c>
      <c r="G108" s="46" t="s">
        <v>57</v>
      </c>
      <c r="H108" s="46" t="s">
        <v>57</v>
      </c>
      <c r="I108" s="75" t="s">
        <v>57</v>
      </c>
      <c r="J108" s="93" t="s">
        <v>57</v>
      </c>
      <c r="M108" s="62" t="s">
        <v>57</v>
      </c>
      <c r="N108" s="72" t="s">
        <v>58</v>
      </c>
    </row>
    <row r="109" spans="1:14" ht="12.75">
      <c r="A109" s="76"/>
      <c r="B109" s="77"/>
      <c r="C109" s="77"/>
      <c r="D109" s="77"/>
      <c r="E109" s="78" t="s">
        <v>99</v>
      </c>
      <c r="F109" s="32">
        <v>0.25</v>
      </c>
      <c r="G109" s="79" t="s">
        <v>84</v>
      </c>
      <c r="H109" s="91" t="s">
        <v>57</v>
      </c>
      <c r="I109" s="65">
        <f>IF(H109="","",ROUNDDOWN(F109*H109,0))</f>
        <v>0</v>
      </c>
      <c r="J109" s="95" t="s">
        <v>57</v>
      </c>
      <c r="K109" s="66" t="s">
        <v>68</v>
      </c>
      <c r="L109" s="66" t="s">
        <v>57</v>
      </c>
      <c r="M109" s="66" t="s">
        <v>57</v>
      </c>
      <c r="N109" s="72" t="s">
        <v>58</v>
      </c>
    </row>
    <row r="110" spans="1:14" ht="12.75">
      <c r="A110" s="36" t="s">
        <v>57</v>
      </c>
      <c r="B110" s="37" t="s">
        <v>57</v>
      </c>
      <c r="C110" s="37" t="s">
        <v>57</v>
      </c>
      <c r="D110" s="37" t="s">
        <v>57</v>
      </c>
      <c r="E110" s="67" t="s">
        <v>57</v>
      </c>
      <c r="F110" s="38" t="s">
        <v>57</v>
      </c>
      <c r="G110" s="39" t="s">
        <v>57</v>
      </c>
      <c r="H110" s="40" t="s">
        <v>57</v>
      </c>
      <c r="I110" s="68" t="s">
        <v>57</v>
      </c>
      <c r="J110" s="97" t="s">
        <v>57</v>
      </c>
      <c r="K110" s="66" t="s">
        <v>57</v>
      </c>
      <c r="L110" s="66" t="s">
        <v>57</v>
      </c>
      <c r="M110" s="66" t="s">
        <v>57</v>
      </c>
      <c r="N110" s="72" t="s">
        <v>58</v>
      </c>
    </row>
    <row r="111" spans="1:14" ht="12.75">
      <c r="A111" s="43" t="s">
        <v>57</v>
      </c>
      <c r="B111" s="44" t="s">
        <v>57</v>
      </c>
      <c r="C111" s="44" t="s">
        <v>57</v>
      </c>
      <c r="D111" s="44" t="s">
        <v>57</v>
      </c>
      <c r="E111" s="73" t="s">
        <v>57</v>
      </c>
      <c r="F111" s="74" t="s">
        <v>57</v>
      </c>
      <c r="G111" s="46" t="s">
        <v>57</v>
      </c>
      <c r="H111" s="46" t="s">
        <v>57</v>
      </c>
      <c r="I111" s="75" t="s">
        <v>57</v>
      </c>
      <c r="J111" s="81" t="s">
        <v>57</v>
      </c>
      <c r="M111" s="62" t="s">
        <v>57</v>
      </c>
      <c r="N111" s="72" t="s">
        <v>58</v>
      </c>
    </row>
    <row r="112" spans="1:14" ht="12.75">
      <c r="A112" s="76"/>
      <c r="B112" s="77"/>
      <c r="C112" s="77"/>
      <c r="D112" s="77" t="s">
        <v>100</v>
      </c>
      <c r="E112" s="78"/>
      <c r="F112" s="32"/>
      <c r="G112" s="79"/>
      <c r="H112" s="34" t="s">
        <v>57</v>
      </c>
      <c r="I112" s="65" t="s">
        <v>57</v>
      </c>
      <c r="J112" s="79" t="s">
        <v>57</v>
      </c>
      <c r="K112" s="66" t="s">
        <v>68</v>
      </c>
      <c r="L112" s="66" t="s">
        <v>57</v>
      </c>
      <c r="M112" s="66" t="s">
        <v>57</v>
      </c>
      <c r="N112" s="72" t="s">
        <v>58</v>
      </c>
    </row>
    <row r="113" spans="1:14" ht="12.75">
      <c r="A113" s="36" t="s">
        <v>57</v>
      </c>
      <c r="B113" s="37" t="s">
        <v>57</v>
      </c>
      <c r="C113" s="37" t="s">
        <v>57</v>
      </c>
      <c r="D113" s="37" t="s">
        <v>57</v>
      </c>
      <c r="E113" s="67" t="s">
        <v>57</v>
      </c>
      <c r="F113" s="38" t="s">
        <v>57</v>
      </c>
      <c r="G113" s="39" t="s">
        <v>57</v>
      </c>
      <c r="H113" s="40" t="s">
        <v>57</v>
      </c>
      <c r="I113" s="68" t="s">
        <v>57</v>
      </c>
      <c r="J113" s="82" t="s">
        <v>57</v>
      </c>
      <c r="K113" s="66" t="s">
        <v>57</v>
      </c>
      <c r="L113" s="66" t="s">
        <v>57</v>
      </c>
      <c r="M113" s="66" t="s">
        <v>57</v>
      </c>
      <c r="N113" s="72" t="s">
        <v>58</v>
      </c>
    </row>
    <row r="114" spans="1:14" ht="12.75">
      <c r="A114" s="43" t="s">
        <v>57</v>
      </c>
      <c r="B114" s="44" t="s">
        <v>57</v>
      </c>
      <c r="C114" s="44" t="s">
        <v>57</v>
      </c>
      <c r="D114" s="44" t="s">
        <v>57</v>
      </c>
      <c r="E114" s="73" t="s">
        <v>57</v>
      </c>
      <c r="F114" s="74" t="s">
        <v>57</v>
      </c>
      <c r="G114" s="46" t="s">
        <v>57</v>
      </c>
      <c r="H114" s="46" t="s">
        <v>57</v>
      </c>
      <c r="I114" s="75" t="s">
        <v>57</v>
      </c>
      <c r="J114" s="93" t="s">
        <v>57</v>
      </c>
      <c r="M114" s="62" t="s">
        <v>57</v>
      </c>
      <c r="N114" s="72" t="s">
        <v>58</v>
      </c>
    </row>
    <row r="115" spans="1:14" ht="12.75">
      <c r="A115" s="76"/>
      <c r="B115" s="77"/>
      <c r="C115" s="77"/>
      <c r="D115" s="77"/>
      <c r="E115" s="78" t="s">
        <v>100</v>
      </c>
      <c r="F115" s="32">
        <v>0.24</v>
      </c>
      <c r="G115" s="79" t="s">
        <v>101</v>
      </c>
      <c r="H115" s="91" t="s">
        <v>57</v>
      </c>
      <c r="I115" s="65">
        <f>IF(H115="","",ROUNDDOWN(F115*H115,0))</f>
        <v>0</v>
      </c>
      <c r="J115" s="95" t="s">
        <v>57</v>
      </c>
      <c r="K115" s="66" t="s">
        <v>68</v>
      </c>
      <c r="L115" s="66" t="s">
        <v>57</v>
      </c>
      <c r="M115" s="66" t="s">
        <v>57</v>
      </c>
      <c r="N115" s="72" t="s">
        <v>58</v>
      </c>
    </row>
    <row r="116" spans="1:14" ht="12.75">
      <c r="A116" s="36" t="s">
        <v>57</v>
      </c>
      <c r="B116" s="37" t="s">
        <v>57</v>
      </c>
      <c r="C116" s="37" t="s">
        <v>57</v>
      </c>
      <c r="D116" s="37" t="s">
        <v>57</v>
      </c>
      <c r="E116" s="67" t="s">
        <v>57</v>
      </c>
      <c r="F116" s="38" t="s">
        <v>57</v>
      </c>
      <c r="G116" s="39" t="s">
        <v>57</v>
      </c>
      <c r="H116" s="40" t="s">
        <v>57</v>
      </c>
      <c r="I116" s="68" t="s">
        <v>57</v>
      </c>
      <c r="J116" s="97" t="s">
        <v>57</v>
      </c>
      <c r="K116" s="66" t="s">
        <v>57</v>
      </c>
      <c r="L116" s="66" t="s">
        <v>57</v>
      </c>
      <c r="M116" s="66" t="s">
        <v>57</v>
      </c>
      <c r="N116" s="72" t="s">
        <v>58</v>
      </c>
    </row>
    <row r="117" spans="1:14" ht="12.75">
      <c r="A117" s="43" t="s">
        <v>57</v>
      </c>
      <c r="B117" s="44" t="s">
        <v>57</v>
      </c>
      <c r="C117" s="44" t="s">
        <v>57</v>
      </c>
      <c r="D117" s="44" t="s">
        <v>57</v>
      </c>
      <c r="E117" s="73" t="s">
        <v>57</v>
      </c>
      <c r="F117" s="74" t="s">
        <v>57</v>
      </c>
      <c r="G117" s="46" t="s">
        <v>57</v>
      </c>
      <c r="H117" s="46" t="s">
        <v>57</v>
      </c>
      <c r="I117" s="75" t="s">
        <v>57</v>
      </c>
      <c r="J117" s="81" t="s">
        <v>57</v>
      </c>
      <c r="M117" s="62" t="s">
        <v>57</v>
      </c>
      <c r="N117" s="72" t="s">
        <v>58</v>
      </c>
    </row>
    <row r="118" spans="1:14" ht="12.75">
      <c r="A118" s="76"/>
      <c r="B118" s="77" t="s">
        <v>102</v>
      </c>
      <c r="C118" s="77"/>
      <c r="D118" s="77"/>
      <c r="E118" s="78"/>
      <c r="F118" s="32"/>
      <c r="G118" s="79"/>
      <c r="H118" s="34" t="s">
        <v>57</v>
      </c>
      <c r="I118" s="65" t="s">
        <v>57</v>
      </c>
      <c r="J118" s="79" t="s">
        <v>57</v>
      </c>
      <c r="K118" s="66" t="s">
        <v>68</v>
      </c>
      <c r="L118" s="66" t="s">
        <v>57</v>
      </c>
      <c r="M118" s="66" t="s">
        <v>57</v>
      </c>
      <c r="N118" s="72" t="s">
        <v>58</v>
      </c>
    </row>
    <row r="119" spans="1:14" ht="12.75">
      <c r="A119" s="36" t="s">
        <v>57</v>
      </c>
      <c r="B119" s="37" t="s">
        <v>57</v>
      </c>
      <c r="C119" s="37" t="s">
        <v>57</v>
      </c>
      <c r="D119" s="37" t="s">
        <v>57</v>
      </c>
      <c r="E119" s="67" t="s">
        <v>57</v>
      </c>
      <c r="F119" s="38" t="s">
        <v>57</v>
      </c>
      <c r="G119" s="39" t="s">
        <v>57</v>
      </c>
      <c r="H119" s="40" t="s">
        <v>57</v>
      </c>
      <c r="I119" s="68" t="s">
        <v>57</v>
      </c>
      <c r="J119" s="82" t="s">
        <v>57</v>
      </c>
      <c r="K119" s="66" t="s">
        <v>57</v>
      </c>
      <c r="L119" s="66" t="s">
        <v>57</v>
      </c>
      <c r="M119" s="66" t="s">
        <v>57</v>
      </c>
      <c r="N119" s="72" t="s">
        <v>58</v>
      </c>
    </row>
    <row r="120" spans="1:14" ht="12.75">
      <c r="A120" s="43" t="s">
        <v>57</v>
      </c>
      <c r="B120" s="44" t="s">
        <v>57</v>
      </c>
      <c r="C120" s="44" t="s">
        <v>57</v>
      </c>
      <c r="D120" s="44" t="s">
        <v>57</v>
      </c>
      <c r="E120" s="73" t="s">
        <v>57</v>
      </c>
      <c r="F120" s="74" t="s">
        <v>57</v>
      </c>
      <c r="G120" s="46" t="s">
        <v>57</v>
      </c>
      <c r="H120" s="46" t="s">
        <v>57</v>
      </c>
      <c r="I120" s="75" t="s">
        <v>57</v>
      </c>
      <c r="J120" s="81" t="s">
        <v>57</v>
      </c>
      <c r="M120" s="62" t="s">
        <v>57</v>
      </c>
      <c r="N120" s="72" t="s">
        <v>58</v>
      </c>
    </row>
    <row r="121" spans="1:14" ht="12.75">
      <c r="A121" s="76"/>
      <c r="B121" s="77"/>
      <c r="C121" s="77" t="s">
        <v>103</v>
      </c>
      <c r="D121" s="77"/>
      <c r="E121" s="78"/>
      <c r="F121" s="32"/>
      <c r="G121" s="79"/>
      <c r="H121" s="34" t="s">
        <v>57</v>
      </c>
      <c r="I121" s="65" t="s">
        <v>57</v>
      </c>
      <c r="J121" s="79" t="s">
        <v>57</v>
      </c>
      <c r="K121" s="66" t="s">
        <v>68</v>
      </c>
      <c r="L121" s="66" t="s">
        <v>57</v>
      </c>
      <c r="M121" s="66" t="s">
        <v>57</v>
      </c>
      <c r="N121" s="72" t="s">
        <v>58</v>
      </c>
    </row>
    <row r="122" spans="1:14" ht="12.75">
      <c r="A122" s="36" t="s">
        <v>57</v>
      </c>
      <c r="B122" s="37" t="s">
        <v>57</v>
      </c>
      <c r="C122" s="37" t="s">
        <v>57</v>
      </c>
      <c r="D122" s="37" t="s">
        <v>57</v>
      </c>
      <c r="E122" s="67" t="s">
        <v>57</v>
      </c>
      <c r="F122" s="38" t="s">
        <v>57</v>
      </c>
      <c r="G122" s="39" t="s">
        <v>57</v>
      </c>
      <c r="H122" s="40" t="s">
        <v>57</v>
      </c>
      <c r="I122" s="68" t="s">
        <v>57</v>
      </c>
      <c r="J122" s="82" t="s">
        <v>57</v>
      </c>
      <c r="K122" s="66" t="s">
        <v>57</v>
      </c>
      <c r="L122" s="66" t="s">
        <v>57</v>
      </c>
      <c r="M122" s="66" t="s">
        <v>57</v>
      </c>
      <c r="N122" s="72" t="s">
        <v>58</v>
      </c>
    </row>
    <row r="123" spans="1:14" ht="12.75">
      <c r="A123" s="43" t="s">
        <v>57</v>
      </c>
      <c r="B123" s="44" t="s">
        <v>57</v>
      </c>
      <c r="C123" s="44" t="s">
        <v>57</v>
      </c>
      <c r="D123" s="44" t="s">
        <v>57</v>
      </c>
      <c r="E123" s="73" t="s">
        <v>57</v>
      </c>
      <c r="F123" s="74" t="s">
        <v>57</v>
      </c>
      <c r="G123" s="46" t="s">
        <v>57</v>
      </c>
      <c r="H123" s="46" t="s">
        <v>57</v>
      </c>
      <c r="I123" s="75" t="s">
        <v>57</v>
      </c>
      <c r="J123" s="81" t="s">
        <v>57</v>
      </c>
      <c r="M123" s="62" t="s">
        <v>57</v>
      </c>
      <c r="N123" s="72" t="s">
        <v>58</v>
      </c>
    </row>
    <row r="124" spans="1:14" ht="12.75">
      <c r="A124" s="76"/>
      <c r="B124" s="77"/>
      <c r="C124" s="77"/>
      <c r="D124" s="77" t="s">
        <v>104</v>
      </c>
      <c r="E124" s="78"/>
      <c r="F124" s="32"/>
      <c r="G124" s="79"/>
      <c r="H124" s="34" t="s">
        <v>57</v>
      </c>
      <c r="I124" s="65" t="s">
        <v>57</v>
      </c>
      <c r="J124" s="79" t="s">
        <v>57</v>
      </c>
      <c r="K124" s="66" t="s">
        <v>68</v>
      </c>
      <c r="L124" s="66" t="s">
        <v>57</v>
      </c>
      <c r="M124" s="66" t="s">
        <v>57</v>
      </c>
      <c r="N124" s="72" t="s">
        <v>58</v>
      </c>
    </row>
    <row r="125" spans="1:14" ht="12.75">
      <c r="A125" s="36" t="s">
        <v>57</v>
      </c>
      <c r="B125" s="37" t="s">
        <v>57</v>
      </c>
      <c r="C125" s="37" t="s">
        <v>57</v>
      </c>
      <c r="D125" s="37" t="s">
        <v>57</v>
      </c>
      <c r="E125" s="67" t="s">
        <v>57</v>
      </c>
      <c r="F125" s="38" t="s">
        <v>57</v>
      </c>
      <c r="G125" s="39" t="s">
        <v>57</v>
      </c>
      <c r="H125" s="40" t="s">
        <v>57</v>
      </c>
      <c r="I125" s="68" t="s">
        <v>57</v>
      </c>
      <c r="J125" s="82" t="s">
        <v>57</v>
      </c>
      <c r="K125" s="66" t="s">
        <v>57</v>
      </c>
      <c r="L125" s="66" t="s">
        <v>57</v>
      </c>
      <c r="M125" s="66" t="s">
        <v>57</v>
      </c>
      <c r="N125" s="72" t="s">
        <v>58</v>
      </c>
    </row>
    <row r="126" spans="1:14" ht="12.75">
      <c r="A126" s="43" t="s">
        <v>57</v>
      </c>
      <c r="B126" s="44" t="s">
        <v>57</v>
      </c>
      <c r="C126" s="44" t="s">
        <v>57</v>
      </c>
      <c r="D126" s="44" t="s">
        <v>57</v>
      </c>
      <c r="E126" s="73" t="s">
        <v>57</v>
      </c>
      <c r="F126" s="74" t="s">
        <v>57</v>
      </c>
      <c r="G126" s="46" t="s">
        <v>57</v>
      </c>
      <c r="H126" s="46" t="s">
        <v>57</v>
      </c>
      <c r="I126" s="75" t="s">
        <v>57</v>
      </c>
      <c r="J126" s="93" t="s">
        <v>57</v>
      </c>
      <c r="M126" s="62" t="s">
        <v>57</v>
      </c>
      <c r="N126" s="72" t="s">
        <v>58</v>
      </c>
    </row>
    <row r="127" spans="1:14" ht="12.75">
      <c r="A127" s="76"/>
      <c r="B127" s="77"/>
      <c r="C127" s="77"/>
      <c r="D127" s="77"/>
      <c r="E127" s="78" t="s">
        <v>106</v>
      </c>
      <c r="F127" s="32">
        <v>30</v>
      </c>
      <c r="G127" s="79" t="s">
        <v>105</v>
      </c>
      <c r="H127" s="91" t="s">
        <v>57</v>
      </c>
      <c r="I127" s="65">
        <f>IF(H127="","",ROUNDDOWN(F127*H127,0))</f>
        <v>0</v>
      </c>
      <c r="J127" s="95" t="s">
        <v>57</v>
      </c>
      <c r="K127" s="66" t="s">
        <v>68</v>
      </c>
      <c r="L127" s="66" t="s">
        <v>57</v>
      </c>
      <c r="M127" s="66" t="s">
        <v>57</v>
      </c>
      <c r="N127" s="72" t="s">
        <v>58</v>
      </c>
    </row>
    <row r="128" spans="1:14" ht="12.75">
      <c r="A128" s="36" t="s">
        <v>57</v>
      </c>
      <c r="B128" s="37" t="s">
        <v>57</v>
      </c>
      <c r="C128" s="37" t="s">
        <v>57</v>
      </c>
      <c r="D128" s="37" t="s">
        <v>57</v>
      </c>
      <c r="E128" s="67" t="s">
        <v>57</v>
      </c>
      <c r="F128" s="38" t="s">
        <v>57</v>
      </c>
      <c r="G128" s="39" t="s">
        <v>57</v>
      </c>
      <c r="H128" s="40" t="s">
        <v>57</v>
      </c>
      <c r="I128" s="68" t="s">
        <v>57</v>
      </c>
      <c r="J128" s="97" t="s">
        <v>57</v>
      </c>
      <c r="K128" s="66" t="s">
        <v>57</v>
      </c>
      <c r="L128" s="66" t="s">
        <v>57</v>
      </c>
      <c r="M128" s="66" t="s">
        <v>57</v>
      </c>
      <c r="N128" s="72" t="s">
        <v>58</v>
      </c>
    </row>
    <row r="129" spans="1:14" ht="12.75">
      <c r="A129" s="43" t="s">
        <v>57</v>
      </c>
      <c r="B129" s="44" t="s">
        <v>57</v>
      </c>
      <c r="C129" s="44" t="s">
        <v>57</v>
      </c>
      <c r="D129" s="44" t="s">
        <v>57</v>
      </c>
      <c r="E129" s="73" t="s">
        <v>57</v>
      </c>
      <c r="F129" s="74" t="s">
        <v>57</v>
      </c>
      <c r="G129" s="46" t="s">
        <v>57</v>
      </c>
      <c r="H129" s="46" t="s">
        <v>57</v>
      </c>
      <c r="I129" s="75" t="s">
        <v>57</v>
      </c>
      <c r="J129" s="81" t="s">
        <v>57</v>
      </c>
      <c r="M129" s="62" t="s">
        <v>57</v>
      </c>
      <c r="N129" s="72" t="s">
        <v>58</v>
      </c>
    </row>
    <row r="130" spans="1:14" ht="12.75">
      <c r="A130" s="76" t="s">
        <v>14</v>
      </c>
      <c r="B130" s="77"/>
      <c r="C130" s="77"/>
      <c r="D130" s="77"/>
      <c r="E130" s="78"/>
      <c r="F130" s="32"/>
      <c r="G130" s="79"/>
      <c r="H130" s="34" t="s">
        <v>57</v>
      </c>
      <c r="I130" s="65">
        <f>SUM(I9:I128)</f>
        <v>0</v>
      </c>
      <c r="J130" s="79" t="s">
        <v>57</v>
      </c>
      <c r="K130" s="66" t="s">
        <v>68</v>
      </c>
      <c r="L130" s="66" t="s">
        <v>107</v>
      </c>
      <c r="M130" s="66" t="s">
        <v>57</v>
      </c>
      <c r="N130" s="72" t="s">
        <v>58</v>
      </c>
    </row>
    <row r="131" spans="1:14" ht="12.75">
      <c r="A131" s="36" t="s">
        <v>57</v>
      </c>
      <c r="B131" s="37" t="s">
        <v>57</v>
      </c>
      <c r="C131" s="37" t="s">
        <v>57</v>
      </c>
      <c r="D131" s="37" t="s">
        <v>57</v>
      </c>
      <c r="E131" s="67" t="s">
        <v>57</v>
      </c>
      <c r="F131" s="38" t="s">
        <v>57</v>
      </c>
      <c r="G131" s="39" t="s">
        <v>57</v>
      </c>
      <c r="H131" s="40" t="s">
        <v>57</v>
      </c>
      <c r="I131" s="68" t="s">
        <v>57</v>
      </c>
      <c r="J131" s="82" t="s">
        <v>57</v>
      </c>
      <c r="K131" s="66" t="s">
        <v>57</v>
      </c>
      <c r="L131" s="66" t="s">
        <v>57</v>
      </c>
      <c r="M131" s="66" t="s">
        <v>57</v>
      </c>
      <c r="N131" s="72" t="s">
        <v>58</v>
      </c>
    </row>
    <row r="132" spans="1:14" ht="12.75">
      <c r="A132" s="43" t="s">
        <v>57</v>
      </c>
      <c r="B132" s="44" t="s">
        <v>57</v>
      </c>
      <c r="C132" s="44" t="s">
        <v>57</v>
      </c>
      <c r="D132" s="44" t="s">
        <v>57</v>
      </c>
      <c r="E132" s="73" t="s">
        <v>57</v>
      </c>
      <c r="F132" s="74" t="s">
        <v>57</v>
      </c>
      <c r="G132" s="46" t="s">
        <v>57</v>
      </c>
      <c r="H132" s="46" t="s">
        <v>57</v>
      </c>
      <c r="I132" s="75" t="s">
        <v>57</v>
      </c>
      <c r="J132" s="81" t="s">
        <v>57</v>
      </c>
      <c r="M132" s="62" t="s">
        <v>57</v>
      </c>
      <c r="N132" s="72" t="s">
        <v>58</v>
      </c>
    </row>
    <row r="133" spans="1:14" ht="12.75">
      <c r="A133" s="76" t="s">
        <v>109</v>
      </c>
      <c r="B133" s="77"/>
      <c r="C133" s="77"/>
      <c r="D133" s="77"/>
      <c r="E133" s="78"/>
      <c r="F133" s="32"/>
      <c r="G133" s="79"/>
      <c r="H133" s="34" t="s">
        <v>57</v>
      </c>
      <c r="I133" s="65" t="s">
        <v>57</v>
      </c>
      <c r="J133" s="79" t="s">
        <v>57</v>
      </c>
      <c r="K133" s="66" t="s">
        <v>108</v>
      </c>
      <c r="L133" s="66" t="s">
        <v>57</v>
      </c>
      <c r="M133" s="66" t="s">
        <v>57</v>
      </c>
      <c r="N133" s="72" t="s">
        <v>58</v>
      </c>
    </row>
    <row r="134" spans="1:14" ht="12.75">
      <c r="A134" s="36" t="s">
        <v>57</v>
      </c>
      <c r="B134" s="37" t="s">
        <v>57</v>
      </c>
      <c r="C134" s="37" t="s">
        <v>57</v>
      </c>
      <c r="D134" s="37" t="s">
        <v>57</v>
      </c>
      <c r="E134" s="67" t="s">
        <v>57</v>
      </c>
      <c r="F134" s="38" t="s">
        <v>57</v>
      </c>
      <c r="G134" s="39" t="s">
        <v>57</v>
      </c>
      <c r="H134" s="40" t="s">
        <v>57</v>
      </c>
      <c r="I134" s="68" t="s">
        <v>57</v>
      </c>
      <c r="J134" s="82" t="s">
        <v>57</v>
      </c>
      <c r="K134" s="66" t="s">
        <v>57</v>
      </c>
      <c r="L134" s="66" t="s">
        <v>57</v>
      </c>
      <c r="M134" s="66" t="s">
        <v>57</v>
      </c>
      <c r="N134" s="72" t="s">
        <v>58</v>
      </c>
    </row>
    <row r="135" spans="1:14" ht="12.75">
      <c r="A135" s="43" t="s">
        <v>57</v>
      </c>
      <c r="B135" s="44" t="s">
        <v>57</v>
      </c>
      <c r="C135" s="44" t="s">
        <v>57</v>
      </c>
      <c r="D135" s="44" t="s">
        <v>57</v>
      </c>
      <c r="E135" s="73" t="s">
        <v>57</v>
      </c>
      <c r="F135" s="74" t="s">
        <v>57</v>
      </c>
      <c r="G135" s="46" t="s">
        <v>57</v>
      </c>
      <c r="H135" s="46" t="s">
        <v>57</v>
      </c>
      <c r="I135" s="75" t="s">
        <v>57</v>
      </c>
      <c r="J135" s="81" t="s">
        <v>57</v>
      </c>
      <c r="M135" s="62" t="s">
        <v>57</v>
      </c>
      <c r="N135" s="72" t="s">
        <v>58</v>
      </c>
    </row>
    <row r="136" spans="1:14" ht="12.75">
      <c r="A136" s="76"/>
      <c r="B136" s="77" t="s">
        <v>110</v>
      </c>
      <c r="C136" s="77"/>
      <c r="D136" s="77"/>
      <c r="E136" s="78"/>
      <c r="F136" s="32"/>
      <c r="G136" s="79"/>
      <c r="H136" s="34" t="s">
        <v>57</v>
      </c>
      <c r="I136" s="65" t="s">
        <v>57</v>
      </c>
      <c r="J136" s="79" t="s">
        <v>57</v>
      </c>
      <c r="K136" s="66" t="s">
        <v>108</v>
      </c>
      <c r="L136" s="66" t="s">
        <v>57</v>
      </c>
      <c r="M136" s="66" t="s">
        <v>57</v>
      </c>
      <c r="N136" s="72" t="s">
        <v>58</v>
      </c>
    </row>
    <row r="137" spans="1:14" ht="12.75">
      <c r="A137" s="36" t="s">
        <v>57</v>
      </c>
      <c r="B137" s="37" t="s">
        <v>57</v>
      </c>
      <c r="C137" s="37" t="s">
        <v>57</v>
      </c>
      <c r="D137" s="37" t="s">
        <v>57</v>
      </c>
      <c r="E137" s="67" t="s">
        <v>57</v>
      </c>
      <c r="F137" s="38" t="s">
        <v>57</v>
      </c>
      <c r="G137" s="39" t="s">
        <v>57</v>
      </c>
      <c r="H137" s="40" t="s">
        <v>57</v>
      </c>
      <c r="I137" s="68" t="s">
        <v>57</v>
      </c>
      <c r="J137" s="82" t="s">
        <v>57</v>
      </c>
      <c r="K137" s="66" t="s">
        <v>57</v>
      </c>
      <c r="L137" s="66" t="s">
        <v>57</v>
      </c>
      <c r="M137" s="66" t="s">
        <v>57</v>
      </c>
      <c r="N137" s="72" t="s">
        <v>58</v>
      </c>
    </row>
    <row r="138" spans="1:14" ht="12.75">
      <c r="A138" s="43" t="s">
        <v>57</v>
      </c>
      <c r="B138" s="44" t="s">
        <v>57</v>
      </c>
      <c r="C138" s="44" t="s">
        <v>57</v>
      </c>
      <c r="D138" s="44" t="s">
        <v>57</v>
      </c>
      <c r="E138" s="73" t="s">
        <v>57</v>
      </c>
      <c r="F138" s="74" t="s">
        <v>57</v>
      </c>
      <c r="G138" s="46" t="s">
        <v>57</v>
      </c>
      <c r="H138" s="46" t="s">
        <v>57</v>
      </c>
      <c r="I138" s="75" t="s">
        <v>57</v>
      </c>
      <c r="J138" s="81" t="s">
        <v>57</v>
      </c>
      <c r="M138" s="62" t="s">
        <v>57</v>
      </c>
      <c r="N138" s="72" t="s">
        <v>58</v>
      </c>
    </row>
    <row r="139" spans="1:14" ht="12.75">
      <c r="A139" s="76"/>
      <c r="B139" s="77"/>
      <c r="C139" s="77" t="s">
        <v>111</v>
      </c>
      <c r="D139" s="77"/>
      <c r="E139" s="78"/>
      <c r="F139" s="32"/>
      <c r="G139" s="79"/>
      <c r="H139" s="34" t="s">
        <v>57</v>
      </c>
      <c r="I139" s="65" t="s">
        <v>57</v>
      </c>
      <c r="J139" s="79" t="s">
        <v>57</v>
      </c>
      <c r="K139" s="66" t="s">
        <v>108</v>
      </c>
      <c r="L139" s="66" t="s">
        <v>57</v>
      </c>
      <c r="M139" s="66" t="s">
        <v>57</v>
      </c>
      <c r="N139" s="72" t="s">
        <v>58</v>
      </c>
    </row>
    <row r="140" spans="1:14" ht="12.75">
      <c r="A140" s="36" t="s">
        <v>57</v>
      </c>
      <c r="B140" s="37" t="s">
        <v>57</v>
      </c>
      <c r="C140" s="37" t="s">
        <v>57</v>
      </c>
      <c r="D140" s="37" t="s">
        <v>57</v>
      </c>
      <c r="E140" s="67" t="s">
        <v>57</v>
      </c>
      <c r="F140" s="38" t="s">
        <v>57</v>
      </c>
      <c r="G140" s="39" t="s">
        <v>57</v>
      </c>
      <c r="H140" s="40" t="s">
        <v>57</v>
      </c>
      <c r="I140" s="68" t="s">
        <v>57</v>
      </c>
      <c r="J140" s="82" t="s">
        <v>57</v>
      </c>
      <c r="K140" s="66" t="s">
        <v>57</v>
      </c>
      <c r="L140" s="66" t="s">
        <v>57</v>
      </c>
      <c r="M140" s="66" t="s">
        <v>57</v>
      </c>
      <c r="N140" s="72" t="s">
        <v>58</v>
      </c>
    </row>
    <row r="141" spans="1:14" ht="12.75">
      <c r="A141" s="43" t="s">
        <v>57</v>
      </c>
      <c r="B141" s="44" t="s">
        <v>57</v>
      </c>
      <c r="C141" s="44" t="s">
        <v>57</v>
      </c>
      <c r="D141" s="44" t="s">
        <v>57</v>
      </c>
      <c r="E141" s="73" t="s">
        <v>57</v>
      </c>
      <c r="F141" s="74" t="s">
        <v>57</v>
      </c>
      <c r="G141" s="46" t="s">
        <v>57</v>
      </c>
      <c r="H141" s="46" t="s">
        <v>57</v>
      </c>
      <c r="I141" s="75" t="s">
        <v>57</v>
      </c>
      <c r="J141" s="81" t="s">
        <v>57</v>
      </c>
      <c r="M141" s="62" t="s">
        <v>57</v>
      </c>
      <c r="N141" s="72" t="s">
        <v>58</v>
      </c>
    </row>
    <row r="142" spans="1:14" ht="12.75">
      <c r="A142" s="76"/>
      <c r="B142" s="77"/>
      <c r="C142" s="77"/>
      <c r="D142" s="77" t="s">
        <v>112</v>
      </c>
      <c r="E142" s="78"/>
      <c r="F142" s="32"/>
      <c r="G142" s="79"/>
      <c r="H142" s="34" t="s">
        <v>57</v>
      </c>
      <c r="I142" s="65" t="s">
        <v>57</v>
      </c>
      <c r="J142" s="79" t="s">
        <v>57</v>
      </c>
      <c r="K142" s="66" t="s">
        <v>108</v>
      </c>
      <c r="L142" s="66" t="s">
        <v>57</v>
      </c>
      <c r="M142" s="66" t="s">
        <v>57</v>
      </c>
      <c r="N142" s="72" t="s">
        <v>58</v>
      </c>
    </row>
    <row r="143" spans="1:14" ht="12.75">
      <c r="A143" s="36" t="s">
        <v>57</v>
      </c>
      <c r="B143" s="37" t="s">
        <v>57</v>
      </c>
      <c r="C143" s="37" t="s">
        <v>57</v>
      </c>
      <c r="D143" s="37" t="s">
        <v>57</v>
      </c>
      <c r="E143" s="67" t="s">
        <v>57</v>
      </c>
      <c r="F143" s="38" t="s">
        <v>57</v>
      </c>
      <c r="G143" s="39" t="s">
        <v>57</v>
      </c>
      <c r="H143" s="40" t="s">
        <v>57</v>
      </c>
      <c r="I143" s="68" t="s">
        <v>57</v>
      </c>
      <c r="J143" s="82" t="s">
        <v>57</v>
      </c>
      <c r="K143" s="66" t="s">
        <v>57</v>
      </c>
      <c r="L143" s="66" t="s">
        <v>57</v>
      </c>
      <c r="M143" s="66" t="s">
        <v>57</v>
      </c>
      <c r="N143" s="72" t="s">
        <v>58</v>
      </c>
    </row>
    <row r="144" spans="1:14" ht="12.75">
      <c r="A144" s="43" t="s">
        <v>57</v>
      </c>
      <c r="B144" s="44" t="s">
        <v>57</v>
      </c>
      <c r="C144" s="44" t="s">
        <v>57</v>
      </c>
      <c r="D144" s="44" t="s">
        <v>57</v>
      </c>
      <c r="E144" s="73" t="s">
        <v>57</v>
      </c>
      <c r="F144" s="74" t="s">
        <v>57</v>
      </c>
      <c r="G144" s="46" t="s">
        <v>57</v>
      </c>
      <c r="H144" s="46" t="s">
        <v>57</v>
      </c>
      <c r="I144" s="75" t="s">
        <v>57</v>
      </c>
      <c r="J144" s="93" t="s">
        <v>57</v>
      </c>
      <c r="M144" s="62" t="s">
        <v>57</v>
      </c>
      <c r="N144" s="72" t="s">
        <v>58</v>
      </c>
    </row>
    <row r="145" spans="1:14" ht="12.75">
      <c r="A145" s="76"/>
      <c r="B145" s="77"/>
      <c r="C145" s="77"/>
      <c r="D145" s="77"/>
      <c r="E145" s="78" t="s">
        <v>113</v>
      </c>
      <c r="F145" s="32">
        <v>1</v>
      </c>
      <c r="G145" s="79" t="s">
        <v>95</v>
      </c>
      <c r="H145" s="91" t="s">
        <v>57</v>
      </c>
      <c r="I145" s="65">
        <f>IF(H145="","",ROUNDDOWN(F145*H145,0))</f>
        <v>0</v>
      </c>
      <c r="J145" s="95" t="s">
        <v>57</v>
      </c>
      <c r="K145" s="66" t="s">
        <v>108</v>
      </c>
      <c r="L145" s="66" t="s">
        <v>57</v>
      </c>
      <c r="M145" s="66" t="s">
        <v>57</v>
      </c>
      <c r="N145" s="72" t="s">
        <v>58</v>
      </c>
    </row>
    <row r="146" spans="1:14" ht="12.75">
      <c r="A146" s="36" t="s">
        <v>57</v>
      </c>
      <c r="B146" s="37" t="s">
        <v>57</v>
      </c>
      <c r="C146" s="37" t="s">
        <v>57</v>
      </c>
      <c r="D146" s="37" t="s">
        <v>57</v>
      </c>
      <c r="E146" s="67" t="s">
        <v>57</v>
      </c>
      <c r="F146" s="38" t="s">
        <v>57</v>
      </c>
      <c r="G146" s="39" t="s">
        <v>57</v>
      </c>
      <c r="H146" s="40" t="s">
        <v>57</v>
      </c>
      <c r="I146" s="68" t="s">
        <v>57</v>
      </c>
      <c r="J146" s="97" t="s">
        <v>57</v>
      </c>
      <c r="K146" s="66" t="s">
        <v>57</v>
      </c>
      <c r="L146" s="66" t="s">
        <v>57</v>
      </c>
      <c r="M146" s="66" t="s">
        <v>57</v>
      </c>
      <c r="N146" s="72" t="s">
        <v>58</v>
      </c>
    </row>
    <row r="147" spans="1:14" ht="12.75">
      <c r="A147" s="43" t="s">
        <v>57</v>
      </c>
      <c r="B147" s="44" t="s">
        <v>57</v>
      </c>
      <c r="C147" s="44" t="s">
        <v>57</v>
      </c>
      <c r="D147" s="44" t="s">
        <v>57</v>
      </c>
      <c r="E147" s="73" t="s">
        <v>57</v>
      </c>
      <c r="F147" s="74" t="s">
        <v>57</v>
      </c>
      <c r="G147" s="46" t="s">
        <v>57</v>
      </c>
      <c r="H147" s="46" t="s">
        <v>57</v>
      </c>
      <c r="I147" s="75" t="s">
        <v>57</v>
      </c>
      <c r="J147" s="81" t="s">
        <v>57</v>
      </c>
      <c r="M147" s="62" t="s">
        <v>57</v>
      </c>
      <c r="N147" s="72" t="s">
        <v>58</v>
      </c>
    </row>
    <row r="148" spans="1:14" ht="12.75">
      <c r="A148" s="76"/>
      <c r="B148" s="77"/>
      <c r="C148" s="77"/>
      <c r="D148" s="77" t="s">
        <v>114</v>
      </c>
      <c r="E148" s="78"/>
      <c r="F148" s="32"/>
      <c r="G148" s="79"/>
      <c r="H148" s="34" t="s">
        <v>57</v>
      </c>
      <c r="I148" s="65" t="s">
        <v>57</v>
      </c>
      <c r="J148" s="79" t="s">
        <v>57</v>
      </c>
      <c r="K148" s="66" t="s">
        <v>108</v>
      </c>
      <c r="L148" s="66" t="s">
        <v>57</v>
      </c>
      <c r="M148" s="66" t="s">
        <v>57</v>
      </c>
      <c r="N148" s="72" t="s">
        <v>58</v>
      </c>
    </row>
    <row r="149" spans="1:14" ht="12.75">
      <c r="A149" s="36" t="s">
        <v>57</v>
      </c>
      <c r="B149" s="37" t="s">
        <v>57</v>
      </c>
      <c r="C149" s="37" t="s">
        <v>57</v>
      </c>
      <c r="D149" s="37" t="s">
        <v>57</v>
      </c>
      <c r="E149" s="67" t="s">
        <v>57</v>
      </c>
      <c r="F149" s="38" t="s">
        <v>57</v>
      </c>
      <c r="G149" s="39" t="s">
        <v>57</v>
      </c>
      <c r="H149" s="40" t="s">
        <v>57</v>
      </c>
      <c r="I149" s="68" t="s">
        <v>57</v>
      </c>
      <c r="J149" s="82" t="s">
        <v>57</v>
      </c>
      <c r="K149" s="66" t="s">
        <v>57</v>
      </c>
      <c r="L149" s="66" t="s">
        <v>57</v>
      </c>
      <c r="M149" s="66" t="s">
        <v>57</v>
      </c>
      <c r="N149" s="72" t="s">
        <v>58</v>
      </c>
    </row>
    <row r="150" spans="1:14" ht="12.75">
      <c r="A150" s="43" t="s">
        <v>57</v>
      </c>
      <c r="B150" s="44" t="s">
        <v>57</v>
      </c>
      <c r="C150" s="44" t="s">
        <v>57</v>
      </c>
      <c r="D150" s="44" t="s">
        <v>57</v>
      </c>
      <c r="E150" s="73" t="s">
        <v>57</v>
      </c>
      <c r="F150" s="74" t="s">
        <v>57</v>
      </c>
      <c r="G150" s="46" t="s">
        <v>57</v>
      </c>
      <c r="H150" s="46" t="s">
        <v>57</v>
      </c>
      <c r="I150" s="75" t="s">
        <v>57</v>
      </c>
      <c r="J150" s="93" t="s">
        <v>57</v>
      </c>
      <c r="M150" s="62" t="s">
        <v>57</v>
      </c>
      <c r="N150" s="72" t="s">
        <v>58</v>
      </c>
    </row>
    <row r="151" spans="1:14" ht="12.75">
      <c r="A151" s="76"/>
      <c r="B151" s="77"/>
      <c r="C151" s="77"/>
      <c r="D151" s="77"/>
      <c r="E151" s="78" t="s">
        <v>116</v>
      </c>
      <c r="F151" s="32">
        <v>51.3</v>
      </c>
      <c r="G151" s="79" t="s">
        <v>115</v>
      </c>
      <c r="H151" s="91" t="s">
        <v>57</v>
      </c>
      <c r="I151" s="65">
        <f>IF(H151="","",ROUNDDOWN(F151*H151,0))</f>
        <v>0</v>
      </c>
      <c r="J151" s="95" t="s">
        <v>57</v>
      </c>
      <c r="K151" s="66" t="s">
        <v>108</v>
      </c>
      <c r="L151" s="66" t="s">
        <v>57</v>
      </c>
      <c r="M151" s="66" t="s">
        <v>57</v>
      </c>
      <c r="N151" s="72" t="s">
        <v>58</v>
      </c>
    </row>
    <row r="152" spans="1:14" ht="12.75">
      <c r="A152" s="36" t="s">
        <v>57</v>
      </c>
      <c r="B152" s="37" t="s">
        <v>57</v>
      </c>
      <c r="C152" s="37" t="s">
        <v>57</v>
      </c>
      <c r="D152" s="37" t="s">
        <v>57</v>
      </c>
      <c r="E152" s="67" t="s">
        <v>57</v>
      </c>
      <c r="F152" s="38" t="s">
        <v>57</v>
      </c>
      <c r="G152" s="39" t="s">
        <v>57</v>
      </c>
      <c r="H152" s="40" t="s">
        <v>57</v>
      </c>
      <c r="I152" s="68" t="s">
        <v>57</v>
      </c>
      <c r="J152" s="97" t="s">
        <v>57</v>
      </c>
      <c r="K152" s="66" t="s">
        <v>57</v>
      </c>
      <c r="L152" s="66" t="s">
        <v>57</v>
      </c>
      <c r="M152" s="66" t="s">
        <v>57</v>
      </c>
      <c r="N152" s="72" t="s">
        <v>58</v>
      </c>
    </row>
    <row r="153" spans="1:14" ht="12.75">
      <c r="A153" s="43" t="s">
        <v>57</v>
      </c>
      <c r="B153" s="44" t="s">
        <v>57</v>
      </c>
      <c r="C153" s="44" t="s">
        <v>57</v>
      </c>
      <c r="D153" s="44" t="s">
        <v>57</v>
      </c>
      <c r="E153" s="73" t="s">
        <v>57</v>
      </c>
      <c r="F153" s="74" t="s">
        <v>57</v>
      </c>
      <c r="G153" s="46" t="s">
        <v>57</v>
      </c>
      <c r="H153" s="46" t="s">
        <v>57</v>
      </c>
      <c r="I153" s="75" t="s">
        <v>57</v>
      </c>
      <c r="J153" s="81" t="s">
        <v>57</v>
      </c>
      <c r="M153" s="62" t="s">
        <v>57</v>
      </c>
      <c r="N153" s="72" t="s">
        <v>58</v>
      </c>
    </row>
    <row r="154" spans="1:14" ht="12.75">
      <c r="A154" s="76"/>
      <c r="B154" s="77"/>
      <c r="C154" s="77"/>
      <c r="D154" s="77" t="s">
        <v>114</v>
      </c>
      <c r="E154" s="78"/>
      <c r="F154" s="32"/>
      <c r="G154" s="79"/>
      <c r="H154" s="34" t="s">
        <v>57</v>
      </c>
      <c r="I154" s="65" t="s">
        <v>57</v>
      </c>
      <c r="J154" s="79" t="s">
        <v>57</v>
      </c>
      <c r="K154" s="66" t="s">
        <v>108</v>
      </c>
      <c r="L154" s="66" t="s">
        <v>57</v>
      </c>
      <c r="M154" s="66" t="s">
        <v>57</v>
      </c>
      <c r="N154" s="72" t="s">
        <v>58</v>
      </c>
    </row>
    <row r="155" spans="1:14" ht="12.75">
      <c r="A155" s="36" t="s">
        <v>57</v>
      </c>
      <c r="B155" s="37" t="s">
        <v>57</v>
      </c>
      <c r="C155" s="37" t="s">
        <v>57</v>
      </c>
      <c r="D155" s="37" t="s">
        <v>57</v>
      </c>
      <c r="E155" s="67" t="s">
        <v>57</v>
      </c>
      <c r="F155" s="38" t="s">
        <v>57</v>
      </c>
      <c r="G155" s="39" t="s">
        <v>57</v>
      </c>
      <c r="H155" s="40" t="s">
        <v>57</v>
      </c>
      <c r="I155" s="68" t="s">
        <v>57</v>
      </c>
      <c r="J155" s="82" t="s">
        <v>57</v>
      </c>
      <c r="K155" s="66" t="s">
        <v>57</v>
      </c>
      <c r="L155" s="66" t="s">
        <v>57</v>
      </c>
      <c r="M155" s="66" t="s">
        <v>57</v>
      </c>
      <c r="N155" s="72" t="s">
        <v>58</v>
      </c>
    </row>
    <row r="156" spans="1:14" ht="12.75">
      <c r="A156" s="43" t="s">
        <v>57</v>
      </c>
      <c r="B156" s="44" t="s">
        <v>57</v>
      </c>
      <c r="C156" s="44" t="s">
        <v>57</v>
      </c>
      <c r="D156" s="44" t="s">
        <v>57</v>
      </c>
      <c r="E156" s="73" t="s">
        <v>57</v>
      </c>
      <c r="F156" s="74" t="s">
        <v>57</v>
      </c>
      <c r="G156" s="46" t="s">
        <v>57</v>
      </c>
      <c r="H156" s="46" t="s">
        <v>57</v>
      </c>
      <c r="I156" s="75" t="s">
        <v>57</v>
      </c>
      <c r="J156" s="93" t="s">
        <v>57</v>
      </c>
      <c r="M156" s="62" t="s">
        <v>57</v>
      </c>
      <c r="N156" s="72" t="s">
        <v>58</v>
      </c>
    </row>
    <row r="157" spans="1:14" ht="12.75">
      <c r="A157" s="76"/>
      <c r="B157" s="77"/>
      <c r="C157" s="77"/>
      <c r="D157" s="77"/>
      <c r="E157" s="78" t="s">
        <v>116</v>
      </c>
      <c r="F157" s="32">
        <v>1.41</v>
      </c>
      <c r="G157" s="79" t="s">
        <v>115</v>
      </c>
      <c r="H157" s="91" t="s">
        <v>57</v>
      </c>
      <c r="I157" s="65">
        <f>IF(H157="","",ROUNDDOWN(F157*H157,0))</f>
        <v>0</v>
      </c>
      <c r="J157" s="95" t="s">
        <v>57</v>
      </c>
      <c r="K157" s="66" t="s">
        <v>108</v>
      </c>
      <c r="L157" s="66" t="s">
        <v>57</v>
      </c>
      <c r="M157" s="66" t="s">
        <v>57</v>
      </c>
      <c r="N157" s="72" t="s">
        <v>58</v>
      </c>
    </row>
    <row r="158" spans="1:14" ht="12.75">
      <c r="A158" s="36" t="s">
        <v>57</v>
      </c>
      <c r="B158" s="37" t="s">
        <v>57</v>
      </c>
      <c r="C158" s="37" t="s">
        <v>57</v>
      </c>
      <c r="D158" s="37" t="s">
        <v>57</v>
      </c>
      <c r="E158" s="67" t="s">
        <v>57</v>
      </c>
      <c r="F158" s="38" t="s">
        <v>57</v>
      </c>
      <c r="G158" s="39" t="s">
        <v>57</v>
      </c>
      <c r="H158" s="40" t="s">
        <v>57</v>
      </c>
      <c r="I158" s="68" t="s">
        <v>57</v>
      </c>
      <c r="J158" s="97" t="s">
        <v>57</v>
      </c>
      <c r="K158" s="66" t="s">
        <v>57</v>
      </c>
      <c r="L158" s="66" t="s">
        <v>57</v>
      </c>
      <c r="M158" s="66" t="s">
        <v>57</v>
      </c>
      <c r="N158" s="72" t="s">
        <v>58</v>
      </c>
    </row>
    <row r="159" spans="1:14" ht="12.75">
      <c r="A159" s="43" t="s">
        <v>57</v>
      </c>
      <c r="B159" s="44" t="s">
        <v>57</v>
      </c>
      <c r="C159" s="44" t="s">
        <v>57</v>
      </c>
      <c r="D159" s="44" t="s">
        <v>57</v>
      </c>
      <c r="E159" s="73" t="s">
        <v>57</v>
      </c>
      <c r="F159" s="74" t="s">
        <v>57</v>
      </c>
      <c r="G159" s="46" t="s">
        <v>57</v>
      </c>
      <c r="H159" s="46" t="s">
        <v>57</v>
      </c>
      <c r="I159" s="75" t="s">
        <v>57</v>
      </c>
      <c r="J159" s="93" t="s">
        <v>57</v>
      </c>
      <c r="M159" s="62" t="s">
        <v>57</v>
      </c>
      <c r="N159" s="72" t="s">
        <v>58</v>
      </c>
    </row>
    <row r="160" spans="1:14" ht="12.75">
      <c r="A160" s="76"/>
      <c r="B160" s="77" t="s">
        <v>119</v>
      </c>
      <c r="C160" s="77"/>
      <c r="D160" s="77"/>
      <c r="E160" s="78"/>
      <c r="F160" s="32"/>
      <c r="G160" s="79"/>
      <c r="H160" s="91" t="s">
        <v>57</v>
      </c>
      <c r="I160" s="65">
        <f>IF(H160="","",H160)</f>
        <v>0</v>
      </c>
      <c r="J160" s="95" t="s">
        <v>57</v>
      </c>
      <c r="K160" s="66" t="s">
        <v>118</v>
      </c>
      <c r="L160" s="66" t="s">
        <v>117</v>
      </c>
      <c r="M160" s="66" t="s">
        <v>57</v>
      </c>
      <c r="N160" s="72" t="s">
        <v>58</v>
      </c>
    </row>
    <row r="161" spans="1:14" ht="12.75">
      <c r="A161" s="36" t="s">
        <v>57</v>
      </c>
      <c r="B161" s="37" t="s">
        <v>57</v>
      </c>
      <c r="C161" s="37" t="s">
        <v>57</v>
      </c>
      <c r="D161" s="37" t="s">
        <v>57</v>
      </c>
      <c r="E161" s="67" t="s">
        <v>57</v>
      </c>
      <c r="F161" s="38" t="s">
        <v>57</v>
      </c>
      <c r="G161" s="39" t="s">
        <v>57</v>
      </c>
      <c r="H161" s="40" t="s">
        <v>57</v>
      </c>
      <c r="I161" s="68" t="s">
        <v>57</v>
      </c>
      <c r="J161" s="97" t="s">
        <v>57</v>
      </c>
      <c r="K161" s="66" t="s">
        <v>57</v>
      </c>
      <c r="L161" s="66" t="s">
        <v>57</v>
      </c>
      <c r="M161" s="66" t="s">
        <v>57</v>
      </c>
      <c r="N161" s="72" t="s">
        <v>58</v>
      </c>
    </row>
    <row r="162" spans="1:14" ht="12.75">
      <c r="A162" s="43" t="s">
        <v>57</v>
      </c>
      <c r="B162" s="44" t="s">
        <v>57</v>
      </c>
      <c r="C162" s="44" t="s">
        <v>57</v>
      </c>
      <c r="D162" s="44" t="s">
        <v>57</v>
      </c>
      <c r="E162" s="73" t="s">
        <v>57</v>
      </c>
      <c r="F162" s="74" t="s">
        <v>57</v>
      </c>
      <c r="G162" s="46" t="s">
        <v>57</v>
      </c>
      <c r="H162" s="46" t="s">
        <v>57</v>
      </c>
      <c r="I162" s="75" t="s">
        <v>57</v>
      </c>
      <c r="J162" s="93" t="s">
        <v>57</v>
      </c>
      <c r="M162" s="62" t="s">
        <v>57</v>
      </c>
      <c r="N162" s="72" t="s">
        <v>58</v>
      </c>
    </row>
    <row r="163" spans="1:14" ht="12.75">
      <c r="A163" s="76"/>
      <c r="B163" s="77" t="s">
        <v>121</v>
      </c>
      <c r="C163" s="77"/>
      <c r="D163" s="77"/>
      <c r="E163" s="78"/>
      <c r="F163" s="32"/>
      <c r="G163" s="79"/>
      <c r="H163" s="91" t="s">
        <v>57</v>
      </c>
      <c r="I163" s="65">
        <f>IF(H163="","",H163)</f>
        <v>0</v>
      </c>
      <c r="J163" s="95" t="s">
        <v>57</v>
      </c>
      <c r="K163" s="66" t="s">
        <v>120</v>
      </c>
      <c r="L163" s="66" t="s">
        <v>117</v>
      </c>
      <c r="M163" s="66" t="s">
        <v>57</v>
      </c>
      <c r="N163" s="72" t="s">
        <v>58</v>
      </c>
    </row>
    <row r="164" spans="1:14" ht="12.75">
      <c r="A164" s="36" t="s">
        <v>57</v>
      </c>
      <c r="B164" s="37" t="s">
        <v>57</v>
      </c>
      <c r="C164" s="37" t="s">
        <v>57</v>
      </c>
      <c r="D164" s="37" t="s">
        <v>57</v>
      </c>
      <c r="E164" s="67" t="s">
        <v>57</v>
      </c>
      <c r="F164" s="38" t="s">
        <v>57</v>
      </c>
      <c r="G164" s="39" t="s">
        <v>57</v>
      </c>
      <c r="H164" s="40" t="s">
        <v>57</v>
      </c>
      <c r="I164" s="68" t="s">
        <v>57</v>
      </c>
      <c r="J164" s="97" t="s">
        <v>57</v>
      </c>
      <c r="K164" s="66" t="s">
        <v>57</v>
      </c>
      <c r="L164" s="66" t="s">
        <v>57</v>
      </c>
      <c r="M164" s="66" t="s">
        <v>57</v>
      </c>
      <c r="N164" s="72" t="s">
        <v>58</v>
      </c>
    </row>
    <row r="165" spans="1:14" ht="12.75">
      <c r="A165" s="43" t="s">
        <v>57</v>
      </c>
      <c r="B165" s="44" t="s">
        <v>57</v>
      </c>
      <c r="C165" s="44" t="s">
        <v>57</v>
      </c>
      <c r="D165" s="44" t="s">
        <v>57</v>
      </c>
      <c r="E165" s="73" t="s">
        <v>57</v>
      </c>
      <c r="F165" s="74" t="s">
        <v>57</v>
      </c>
      <c r="G165" s="46" t="s">
        <v>57</v>
      </c>
      <c r="H165" s="46" t="s">
        <v>57</v>
      </c>
      <c r="I165" s="75" t="s">
        <v>57</v>
      </c>
      <c r="J165" s="81" t="s">
        <v>57</v>
      </c>
      <c r="M165" s="62" t="s">
        <v>57</v>
      </c>
      <c r="N165" s="72" t="s">
        <v>58</v>
      </c>
    </row>
    <row r="166" spans="1:14" ht="12.75">
      <c r="A166" s="76" t="s">
        <v>15</v>
      </c>
      <c r="B166" s="77"/>
      <c r="C166" s="77"/>
      <c r="D166" s="77"/>
      <c r="E166" s="78"/>
      <c r="F166" s="32"/>
      <c r="G166" s="79"/>
      <c r="H166" s="34" t="s">
        <v>57</v>
      </c>
      <c r="I166" s="65">
        <f>SUM(I132:I164)-SUMIF(L9:L164,"109",I9:I164)</f>
        <v>0</v>
      </c>
      <c r="J166" s="79" t="s">
        <v>57</v>
      </c>
      <c r="K166" s="66" t="s">
        <v>122</v>
      </c>
      <c r="L166" s="66" t="s">
        <v>107</v>
      </c>
      <c r="M166" s="66" t="s">
        <v>57</v>
      </c>
      <c r="N166" s="72" t="s">
        <v>58</v>
      </c>
    </row>
    <row r="167" spans="1:14" ht="12.75">
      <c r="A167" s="36" t="s">
        <v>57</v>
      </c>
      <c r="B167" s="37" t="s">
        <v>57</v>
      </c>
      <c r="C167" s="37" t="s">
        <v>57</v>
      </c>
      <c r="D167" s="37" t="s">
        <v>57</v>
      </c>
      <c r="E167" s="67" t="s">
        <v>57</v>
      </c>
      <c r="F167" s="38" t="s">
        <v>57</v>
      </c>
      <c r="G167" s="39" t="s">
        <v>57</v>
      </c>
      <c r="H167" s="40" t="s">
        <v>57</v>
      </c>
      <c r="I167" s="68" t="s">
        <v>57</v>
      </c>
      <c r="J167" s="82" t="s">
        <v>57</v>
      </c>
      <c r="K167" s="66" t="s">
        <v>57</v>
      </c>
      <c r="L167" s="66" t="s">
        <v>57</v>
      </c>
      <c r="M167" s="66" t="s">
        <v>57</v>
      </c>
      <c r="N167" s="72" t="s">
        <v>58</v>
      </c>
    </row>
    <row r="168" spans="1:14" ht="12.75">
      <c r="A168" s="43" t="s">
        <v>57</v>
      </c>
      <c r="B168" s="44" t="s">
        <v>57</v>
      </c>
      <c r="C168" s="44" t="s">
        <v>57</v>
      </c>
      <c r="D168" s="44" t="s">
        <v>57</v>
      </c>
      <c r="E168" s="73" t="s">
        <v>57</v>
      </c>
      <c r="F168" s="74" t="s">
        <v>57</v>
      </c>
      <c r="G168" s="46" t="s">
        <v>57</v>
      </c>
      <c r="H168" s="46" t="s">
        <v>57</v>
      </c>
      <c r="I168" s="75" t="s">
        <v>57</v>
      </c>
      <c r="J168" s="81" t="s">
        <v>57</v>
      </c>
      <c r="M168" s="62" t="s">
        <v>57</v>
      </c>
      <c r="N168" s="72" t="s">
        <v>58</v>
      </c>
    </row>
    <row r="169" spans="1:14" ht="12.75">
      <c r="A169" s="76" t="s">
        <v>16</v>
      </c>
      <c r="B169" s="77"/>
      <c r="C169" s="77"/>
      <c r="D169" s="77"/>
      <c r="E169" s="78"/>
      <c r="F169" s="32"/>
      <c r="G169" s="79"/>
      <c r="H169" s="34" t="s">
        <v>57</v>
      </c>
      <c r="I169" s="65">
        <f>SUMIF(L9:L167,"2",I9:I167)</f>
        <v>0</v>
      </c>
      <c r="J169" s="79" t="s">
        <v>57</v>
      </c>
      <c r="K169" s="66" t="s">
        <v>124</v>
      </c>
      <c r="L169" s="66" t="s">
        <v>123</v>
      </c>
      <c r="M169" s="66" t="s">
        <v>57</v>
      </c>
      <c r="N169" s="72" t="s">
        <v>58</v>
      </c>
    </row>
    <row r="170" spans="1:14" ht="12.75">
      <c r="A170" s="36" t="s">
        <v>57</v>
      </c>
      <c r="B170" s="37" t="s">
        <v>57</v>
      </c>
      <c r="C170" s="37" t="s">
        <v>57</v>
      </c>
      <c r="D170" s="37" t="s">
        <v>57</v>
      </c>
      <c r="E170" s="67" t="s">
        <v>57</v>
      </c>
      <c r="F170" s="38" t="s">
        <v>57</v>
      </c>
      <c r="G170" s="39" t="s">
        <v>57</v>
      </c>
      <c r="H170" s="40" t="s">
        <v>57</v>
      </c>
      <c r="I170" s="68" t="s">
        <v>57</v>
      </c>
      <c r="J170" s="82" t="s">
        <v>57</v>
      </c>
      <c r="K170" s="66" t="s">
        <v>57</v>
      </c>
      <c r="L170" s="66" t="s">
        <v>57</v>
      </c>
      <c r="M170" s="66" t="s">
        <v>57</v>
      </c>
      <c r="N170" s="72" t="s">
        <v>58</v>
      </c>
    </row>
    <row r="171" spans="1:14" ht="12.75">
      <c r="A171" s="43" t="s">
        <v>57</v>
      </c>
      <c r="B171" s="44" t="s">
        <v>57</v>
      </c>
      <c r="C171" s="44" t="s">
        <v>57</v>
      </c>
      <c r="D171" s="44" t="s">
        <v>57</v>
      </c>
      <c r="E171" s="73" t="s">
        <v>57</v>
      </c>
      <c r="F171" s="74" t="s">
        <v>57</v>
      </c>
      <c r="G171" s="46" t="s">
        <v>57</v>
      </c>
      <c r="H171" s="46" t="s">
        <v>57</v>
      </c>
      <c r="I171" s="75" t="s">
        <v>57</v>
      </c>
      <c r="J171" s="93" t="s">
        <v>57</v>
      </c>
      <c r="M171" s="62" t="s">
        <v>57</v>
      </c>
      <c r="N171" s="72" t="s">
        <v>58</v>
      </c>
    </row>
    <row r="172" spans="1:14" ht="12.75">
      <c r="A172" s="76"/>
      <c r="B172" s="77" t="s">
        <v>126</v>
      </c>
      <c r="C172" s="77"/>
      <c r="D172" s="77"/>
      <c r="E172" s="78"/>
      <c r="F172" s="32"/>
      <c r="G172" s="79"/>
      <c r="H172" s="91" t="s">
        <v>57</v>
      </c>
      <c r="I172" s="65">
        <f>IF(H172="","",H172)</f>
        <v>0</v>
      </c>
      <c r="J172" s="95" t="s">
        <v>57</v>
      </c>
      <c r="K172" s="66" t="s">
        <v>125</v>
      </c>
      <c r="L172" s="66" t="s">
        <v>123</v>
      </c>
      <c r="M172" s="66" t="s">
        <v>57</v>
      </c>
      <c r="N172" s="72" t="s">
        <v>58</v>
      </c>
    </row>
    <row r="173" spans="1:14" ht="12.75">
      <c r="A173" s="36" t="s">
        <v>57</v>
      </c>
      <c r="B173" s="37" t="s">
        <v>57</v>
      </c>
      <c r="C173" s="37" t="s">
        <v>57</v>
      </c>
      <c r="D173" s="37" t="s">
        <v>57</v>
      </c>
      <c r="E173" s="67" t="s">
        <v>57</v>
      </c>
      <c r="F173" s="38" t="s">
        <v>57</v>
      </c>
      <c r="G173" s="39" t="s">
        <v>57</v>
      </c>
      <c r="H173" s="40" t="s">
        <v>57</v>
      </c>
      <c r="I173" s="68" t="s">
        <v>57</v>
      </c>
      <c r="J173" s="97" t="s">
        <v>57</v>
      </c>
      <c r="K173" s="66" t="s">
        <v>57</v>
      </c>
      <c r="L173" s="66" t="s">
        <v>57</v>
      </c>
      <c r="M173" s="66" t="s">
        <v>57</v>
      </c>
      <c r="N173" s="72" t="s">
        <v>58</v>
      </c>
    </row>
    <row r="174" spans="1:14" ht="12.75">
      <c r="A174" s="43" t="s">
        <v>57</v>
      </c>
      <c r="B174" s="44" t="s">
        <v>57</v>
      </c>
      <c r="C174" s="44" t="s">
        <v>57</v>
      </c>
      <c r="D174" s="44" t="s">
        <v>57</v>
      </c>
      <c r="E174" s="73" t="s">
        <v>57</v>
      </c>
      <c r="F174" s="74" t="s">
        <v>57</v>
      </c>
      <c r="G174" s="46" t="s">
        <v>57</v>
      </c>
      <c r="H174" s="46" t="s">
        <v>57</v>
      </c>
      <c r="I174" s="75" t="s">
        <v>57</v>
      </c>
      <c r="J174" s="81" t="s">
        <v>57</v>
      </c>
      <c r="M174" s="62" t="s">
        <v>57</v>
      </c>
      <c r="N174" s="72" t="s">
        <v>58</v>
      </c>
    </row>
    <row r="175" spans="1:14" ht="12.75">
      <c r="A175" s="76" t="s">
        <v>17</v>
      </c>
      <c r="B175" s="77"/>
      <c r="C175" s="77"/>
      <c r="D175" s="77"/>
      <c r="E175" s="78"/>
      <c r="F175" s="32"/>
      <c r="G175" s="79"/>
      <c r="H175" s="34" t="s">
        <v>57</v>
      </c>
      <c r="I175" s="65">
        <f>SUMIF(L9:L173,"4",I9:I173)</f>
        <v>0</v>
      </c>
      <c r="J175" s="79" t="s">
        <v>57</v>
      </c>
      <c r="K175" s="66" t="s">
        <v>128</v>
      </c>
      <c r="L175" s="66" t="s">
        <v>127</v>
      </c>
      <c r="M175" s="66" t="s">
        <v>57</v>
      </c>
      <c r="N175" s="72" t="s">
        <v>58</v>
      </c>
    </row>
    <row r="176" spans="1:14" ht="12.75">
      <c r="A176" s="36" t="s">
        <v>57</v>
      </c>
      <c r="B176" s="37" t="s">
        <v>57</v>
      </c>
      <c r="C176" s="37" t="s">
        <v>57</v>
      </c>
      <c r="D176" s="37" t="s">
        <v>57</v>
      </c>
      <c r="E176" s="67" t="s">
        <v>57</v>
      </c>
      <c r="F176" s="38" t="s">
        <v>57</v>
      </c>
      <c r="G176" s="39" t="s">
        <v>57</v>
      </c>
      <c r="H176" s="40" t="s">
        <v>57</v>
      </c>
      <c r="I176" s="68" t="s">
        <v>57</v>
      </c>
      <c r="J176" s="82" t="s">
        <v>57</v>
      </c>
      <c r="K176" s="66" t="s">
        <v>57</v>
      </c>
      <c r="L176" s="66" t="s">
        <v>57</v>
      </c>
      <c r="M176" s="66" t="s">
        <v>57</v>
      </c>
      <c r="N176" s="72" t="s">
        <v>58</v>
      </c>
    </row>
    <row r="177" spans="1:14" ht="12.75">
      <c r="A177" s="43" t="s">
        <v>57</v>
      </c>
      <c r="B177" s="44" t="s">
        <v>57</v>
      </c>
      <c r="C177" s="44" t="s">
        <v>57</v>
      </c>
      <c r="D177" s="44" t="s">
        <v>57</v>
      </c>
      <c r="E177" s="73" t="s">
        <v>57</v>
      </c>
      <c r="F177" s="74" t="s">
        <v>57</v>
      </c>
      <c r="G177" s="46" t="s">
        <v>57</v>
      </c>
      <c r="H177" s="46" t="s">
        <v>57</v>
      </c>
      <c r="I177" s="75" t="s">
        <v>57</v>
      </c>
      <c r="J177" s="93" t="s">
        <v>57</v>
      </c>
      <c r="M177" s="62" t="s">
        <v>57</v>
      </c>
      <c r="N177" s="72" t="s">
        <v>58</v>
      </c>
    </row>
    <row r="178" spans="1:14" ht="12.75">
      <c r="A178" s="76"/>
      <c r="B178" s="77" t="s">
        <v>130</v>
      </c>
      <c r="C178" s="77"/>
      <c r="D178" s="77"/>
      <c r="E178" s="78"/>
      <c r="F178" s="32"/>
      <c r="G178" s="79"/>
      <c r="H178" s="91" t="s">
        <v>57</v>
      </c>
      <c r="I178" s="65">
        <f>IF(H178="","",H178)</f>
        <v>0</v>
      </c>
      <c r="J178" s="95" t="s">
        <v>57</v>
      </c>
      <c r="K178" s="66" t="s">
        <v>129</v>
      </c>
      <c r="L178" s="66" t="s">
        <v>127</v>
      </c>
      <c r="M178" s="66" t="s">
        <v>57</v>
      </c>
      <c r="N178" s="72" t="s">
        <v>58</v>
      </c>
    </row>
    <row r="179" spans="1:14" ht="12.75">
      <c r="A179" s="36" t="s">
        <v>57</v>
      </c>
      <c r="B179" s="37" t="s">
        <v>57</v>
      </c>
      <c r="C179" s="37" t="s">
        <v>57</v>
      </c>
      <c r="D179" s="37" t="s">
        <v>57</v>
      </c>
      <c r="E179" s="67" t="s">
        <v>57</v>
      </c>
      <c r="F179" s="38" t="s">
        <v>57</v>
      </c>
      <c r="G179" s="39" t="s">
        <v>57</v>
      </c>
      <c r="H179" s="40" t="s">
        <v>57</v>
      </c>
      <c r="I179" s="68" t="s">
        <v>57</v>
      </c>
      <c r="J179" s="97" t="s">
        <v>57</v>
      </c>
      <c r="K179" s="66" t="s">
        <v>57</v>
      </c>
      <c r="L179" s="66" t="s">
        <v>57</v>
      </c>
      <c r="M179" s="66" t="s">
        <v>57</v>
      </c>
      <c r="N179" s="72" t="s">
        <v>58</v>
      </c>
    </row>
    <row r="180" spans="1:14" ht="12.75">
      <c r="A180" s="43" t="s">
        <v>57</v>
      </c>
      <c r="B180" s="44" t="s">
        <v>57</v>
      </c>
      <c r="C180" s="44" t="s">
        <v>57</v>
      </c>
      <c r="D180" s="44" t="s">
        <v>57</v>
      </c>
      <c r="E180" s="73" t="s">
        <v>57</v>
      </c>
      <c r="F180" s="74" t="s">
        <v>57</v>
      </c>
      <c r="G180" s="46" t="s">
        <v>57</v>
      </c>
      <c r="H180" s="46" t="s">
        <v>57</v>
      </c>
      <c r="I180" s="75" t="s">
        <v>57</v>
      </c>
      <c r="J180" s="93" t="s">
        <v>57</v>
      </c>
      <c r="M180" s="62" t="s">
        <v>57</v>
      </c>
      <c r="N180" s="72" t="s">
        <v>58</v>
      </c>
    </row>
    <row r="181" spans="1:14" ht="12.75">
      <c r="A181" s="76"/>
      <c r="B181" s="77" t="s">
        <v>132</v>
      </c>
      <c r="C181" s="77"/>
      <c r="D181" s="77"/>
      <c r="E181" s="78"/>
      <c r="F181" s="32"/>
      <c r="G181" s="79"/>
      <c r="H181" s="91" t="s">
        <v>57</v>
      </c>
      <c r="I181" s="65">
        <f>IF(H181="","",H181)</f>
        <v>0</v>
      </c>
      <c r="J181" s="95" t="s">
        <v>57</v>
      </c>
      <c r="K181" s="66" t="s">
        <v>131</v>
      </c>
      <c r="L181" s="66" t="s">
        <v>127</v>
      </c>
      <c r="M181" s="66" t="s">
        <v>57</v>
      </c>
      <c r="N181" s="72" t="s">
        <v>58</v>
      </c>
    </row>
    <row r="182" spans="1:14" ht="12.75">
      <c r="A182" s="36" t="s">
        <v>57</v>
      </c>
      <c r="B182" s="37" t="s">
        <v>57</v>
      </c>
      <c r="C182" s="37" t="s">
        <v>57</v>
      </c>
      <c r="D182" s="37" t="s">
        <v>57</v>
      </c>
      <c r="E182" s="67" t="s">
        <v>57</v>
      </c>
      <c r="F182" s="38" t="s">
        <v>57</v>
      </c>
      <c r="G182" s="39" t="s">
        <v>57</v>
      </c>
      <c r="H182" s="40" t="s">
        <v>57</v>
      </c>
      <c r="I182" s="68" t="s">
        <v>57</v>
      </c>
      <c r="J182" s="97" t="s">
        <v>57</v>
      </c>
      <c r="K182" s="66" t="s">
        <v>57</v>
      </c>
      <c r="L182" s="66" t="s">
        <v>57</v>
      </c>
      <c r="M182" s="66" t="s">
        <v>57</v>
      </c>
      <c r="N182" s="72" t="s">
        <v>58</v>
      </c>
    </row>
    <row r="183" spans="1:14" ht="12.75">
      <c r="A183" s="43" t="s">
        <v>57</v>
      </c>
      <c r="B183" s="44" t="s">
        <v>57</v>
      </c>
      <c r="C183" s="44" t="s">
        <v>57</v>
      </c>
      <c r="D183" s="44" t="s">
        <v>57</v>
      </c>
      <c r="E183" s="73" t="s">
        <v>57</v>
      </c>
      <c r="F183" s="74" t="s">
        <v>57</v>
      </c>
      <c r="G183" s="46" t="s">
        <v>57</v>
      </c>
      <c r="H183" s="46" t="s">
        <v>57</v>
      </c>
      <c r="I183" s="75" t="s">
        <v>57</v>
      </c>
      <c r="J183" s="81" t="s">
        <v>57</v>
      </c>
      <c r="M183" s="62" t="s">
        <v>57</v>
      </c>
      <c r="N183" s="72" t="s">
        <v>58</v>
      </c>
    </row>
    <row r="184" spans="1:14" ht="12.75">
      <c r="A184" s="76" t="s">
        <v>18</v>
      </c>
      <c r="B184" s="77"/>
      <c r="C184" s="77"/>
      <c r="D184" s="77"/>
      <c r="E184" s="78"/>
      <c r="F184" s="32"/>
      <c r="G184" s="79"/>
      <c r="H184" s="34" t="s">
        <v>57</v>
      </c>
      <c r="I184" s="65">
        <f>ROUNDDOWN(SUMIF(L9:L182,"5",I9:I182),-4)</f>
        <v>0</v>
      </c>
      <c r="J184" s="79" t="s">
        <v>57</v>
      </c>
      <c r="K184" s="66" t="s">
        <v>134</v>
      </c>
      <c r="L184" s="66" t="s">
        <v>133</v>
      </c>
      <c r="M184" s="66" t="s">
        <v>57</v>
      </c>
      <c r="N184" s="72" t="s">
        <v>58</v>
      </c>
    </row>
    <row r="185" spans="1:14" ht="12.75">
      <c r="A185" s="36" t="s">
        <v>57</v>
      </c>
      <c r="B185" s="37" t="s">
        <v>57</v>
      </c>
      <c r="C185" s="37" t="s">
        <v>57</v>
      </c>
      <c r="D185" s="37" t="s">
        <v>57</v>
      </c>
      <c r="E185" s="67" t="s">
        <v>57</v>
      </c>
      <c r="F185" s="38" t="s">
        <v>57</v>
      </c>
      <c r="G185" s="39" t="s">
        <v>57</v>
      </c>
      <c r="H185" s="40" t="s">
        <v>57</v>
      </c>
      <c r="I185" s="68" t="s">
        <v>57</v>
      </c>
      <c r="J185" s="82" t="s">
        <v>57</v>
      </c>
      <c r="K185" s="66" t="s">
        <v>57</v>
      </c>
      <c r="L185" s="66" t="s">
        <v>57</v>
      </c>
      <c r="M185" s="66" t="s">
        <v>57</v>
      </c>
      <c r="N185" s="72" t="s">
        <v>58</v>
      </c>
    </row>
    <row r="186" spans="1:14" ht="12.75">
      <c r="A186" s="43" t="s">
        <v>57</v>
      </c>
      <c r="B186" s="44" t="s">
        <v>57</v>
      </c>
      <c r="C186" s="44" t="s">
        <v>57</v>
      </c>
      <c r="D186" s="44" t="s">
        <v>57</v>
      </c>
      <c r="E186" s="73" t="s">
        <v>57</v>
      </c>
      <c r="F186" s="74" t="s">
        <v>57</v>
      </c>
      <c r="G186" s="46" t="s">
        <v>57</v>
      </c>
      <c r="H186" s="46" t="s">
        <v>57</v>
      </c>
      <c r="I186" s="75" t="s">
        <v>57</v>
      </c>
      <c r="J186" s="81" t="s">
        <v>57</v>
      </c>
      <c r="M186" s="62" t="s">
        <v>57</v>
      </c>
      <c r="N186" s="72" t="s">
        <v>58</v>
      </c>
    </row>
    <row r="187" spans="1:14" ht="12.75">
      <c r="A187" s="76"/>
      <c r="B187" s="77" t="s">
        <v>136</v>
      </c>
      <c r="C187" s="77"/>
      <c r="D187" s="77"/>
      <c r="E187" s="78"/>
      <c r="F187" s="32"/>
      <c r="G187" s="79"/>
      <c r="H187" s="34" t="s">
        <v>57</v>
      </c>
      <c r="I187" s="65">
        <f>(SUMIF(L9:L185,"7",I9:I185))*0.08</f>
        <v>0</v>
      </c>
      <c r="J187" s="79" t="s">
        <v>57</v>
      </c>
      <c r="K187" s="66" t="s">
        <v>135</v>
      </c>
      <c r="L187" s="66" t="s">
        <v>133</v>
      </c>
      <c r="M187" s="66" t="s">
        <v>57</v>
      </c>
      <c r="N187" s="72" t="s">
        <v>58</v>
      </c>
    </row>
    <row r="188" spans="1:14" ht="12.75">
      <c r="A188" s="36" t="s">
        <v>57</v>
      </c>
      <c r="B188" s="37" t="s">
        <v>57</v>
      </c>
      <c r="C188" s="37" t="s">
        <v>57</v>
      </c>
      <c r="D188" s="37" t="s">
        <v>57</v>
      </c>
      <c r="E188" s="67" t="s">
        <v>57</v>
      </c>
      <c r="F188" s="38" t="s">
        <v>57</v>
      </c>
      <c r="G188" s="39" t="s">
        <v>57</v>
      </c>
      <c r="H188" s="40" t="s">
        <v>57</v>
      </c>
      <c r="I188" s="68" t="s">
        <v>57</v>
      </c>
      <c r="J188" s="82" t="s">
        <v>57</v>
      </c>
      <c r="K188" s="66" t="s">
        <v>57</v>
      </c>
      <c r="L188" s="66" t="s">
        <v>57</v>
      </c>
      <c r="M188" s="66" t="s">
        <v>57</v>
      </c>
      <c r="N188" s="72" t="s">
        <v>58</v>
      </c>
    </row>
    <row r="189" spans="1:14" ht="12.75">
      <c r="A189" s="43" t="s">
        <v>57</v>
      </c>
      <c r="B189" s="44" t="s">
        <v>57</v>
      </c>
      <c r="C189" s="44" t="s">
        <v>57</v>
      </c>
      <c r="D189" s="44" t="s">
        <v>57</v>
      </c>
      <c r="E189" s="73" t="s">
        <v>57</v>
      </c>
      <c r="F189" s="74" t="s">
        <v>57</v>
      </c>
      <c r="G189" s="46" t="s">
        <v>57</v>
      </c>
      <c r="H189" s="46" t="s">
        <v>57</v>
      </c>
      <c r="I189" s="75" t="s">
        <v>57</v>
      </c>
      <c r="J189" s="81" t="s">
        <v>57</v>
      </c>
      <c r="M189" s="62" t="s">
        <v>57</v>
      </c>
      <c r="N189" s="72" t="s">
        <v>58</v>
      </c>
    </row>
    <row r="190" spans="1:14" ht="12.75">
      <c r="A190" s="76" t="s">
        <v>19</v>
      </c>
      <c r="B190" s="77"/>
      <c r="C190" s="77"/>
      <c r="D190" s="77"/>
      <c r="E190" s="78"/>
      <c r="F190" s="32"/>
      <c r="G190" s="79"/>
      <c r="H190" s="34" t="s">
        <v>57</v>
      </c>
      <c r="I190" s="65">
        <f>SUMIF(L9:L188,"7",I9:I188)</f>
        <v>0</v>
      </c>
      <c r="J190" s="79" t="s">
        <v>57</v>
      </c>
      <c r="K190" s="66" t="s">
        <v>137</v>
      </c>
      <c r="L190" s="66" t="s">
        <v>57</v>
      </c>
      <c r="M190" s="66" t="s">
        <v>57</v>
      </c>
      <c r="N190" s="72" t="s">
        <v>58</v>
      </c>
    </row>
    <row r="191" spans="1:14" ht="12.75">
      <c r="A191" s="36" t="s">
        <v>57</v>
      </c>
      <c r="B191" s="37" t="s">
        <v>57</v>
      </c>
      <c r="C191" s="37" t="s">
        <v>57</v>
      </c>
      <c r="D191" s="37" t="s">
        <v>57</v>
      </c>
      <c r="E191" s="67" t="s">
        <v>57</v>
      </c>
      <c r="F191" s="38" t="s">
        <v>57</v>
      </c>
      <c r="G191" s="39" t="s">
        <v>57</v>
      </c>
      <c r="H191" s="40" t="s">
        <v>57</v>
      </c>
      <c r="I191" s="68" t="s">
        <v>57</v>
      </c>
      <c r="J191" s="82" t="s">
        <v>57</v>
      </c>
      <c r="K191" s="66" t="s">
        <v>57</v>
      </c>
      <c r="L191" s="66" t="s">
        <v>57</v>
      </c>
      <c r="M191" s="66" t="s">
        <v>57</v>
      </c>
      <c r="N191" s="72" t="s">
        <v>58</v>
      </c>
    </row>
    <row r="192" spans="1:12" ht="9.75" customHeight="1">
      <c r="A192" s="4"/>
      <c r="B192" s="4"/>
      <c r="C192" s="4"/>
      <c r="D192" s="4"/>
      <c r="E192" s="57"/>
      <c r="F192" s="8"/>
      <c r="G192" s="10"/>
      <c r="H192" s="5"/>
      <c r="I192" s="69"/>
      <c r="J192" s="4"/>
      <c r="K192" s="66"/>
      <c r="L192" s="66"/>
    </row>
    <row r="193" ht="13.5" customHeight="1">
      <c r="A193" s="3" t="s">
        <v>43</v>
      </c>
    </row>
    <row r="194" ht="12.75" customHeight="1"/>
    <row r="195" ht="12.75" customHeight="1"/>
    <row r="196" ht="13.5" customHeight="1"/>
    <row r="197" ht="12.75" customHeight="1"/>
    <row r="198" ht="12.75" customHeight="1"/>
    <row r="199" ht="13.5" customHeight="1">
      <c r="I199" s="71"/>
    </row>
    <row r="200" ht="12.75" customHeight="1"/>
    <row r="201" ht="12.75" customHeight="1"/>
    <row r="202" ht="12.75" customHeight="1"/>
  </sheetData>
  <sheetProtection/>
  <mergeCells count="3">
    <mergeCell ref="A1:I2"/>
    <mergeCell ref="I6:J6"/>
    <mergeCell ref="I5:J5"/>
  </mergeCells>
  <printOptions/>
  <pageMargins left="0.7874015748031497" right="0" top="0.5905511811023623" bottom="0.5905511811023623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3"/>
  <sheetViews>
    <sheetView tabSelected="1" view="pageBreakPreview" zoomScaleSheetLayoutView="100" zoomScalePageLayoutView="0" workbookViewId="0" topLeftCell="A86">
      <selection activeCell="A87" sqref="A87"/>
    </sheetView>
  </sheetViews>
  <sheetFormatPr defaultColWidth="9.00390625" defaultRowHeight="13.5"/>
  <cols>
    <col min="1" max="4" width="1.875" style="1" customWidth="1"/>
    <col min="5" max="5" width="29.75390625" style="58" customWidth="1"/>
    <col min="6" max="6" width="12.375" style="7" customWidth="1"/>
    <col min="7" max="7" width="7.75390625" style="9" bestFit="1" customWidth="1"/>
    <col min="8" max="8" width="10.75390625" style="2" customWidth="1"/>
    <col min="9" max="9" width="12.50390625" style="1" customWidth="1"/>
    <col min="10" max="10" width="12.625" style="1" customWidth="1"/>
    <col min="11" max="11" width="5.50390625" style="1" customWidth="1"/>
    <col min="12" max="16384" width="9.00390625" style="1" customWidth="1"/>
  </cols>
  <sheetData>
    <row r="1" spans="1:10" ht="12" customHeight="1">
      <c r="A1" s="86" t="s">
        <v>10</v>
      </c>
      <c r="B1" s="86"/>
      <c r="C1" s="86"/>
      <c r="D1" s="86"/>
      <c r="E1" s="86"/>
      <c r="F1" s="86"/>
      <c r="G1" s="86"/>
      <c r="H1" s="86"/>
      <c r="I1" s="86"/>
      <c r="J1" s="12"/>
    </row>
    <row r="2" spans="1:10" ht="12" customHeight="1">
      <c r="A2" s="86"/>
      <c r="B2" s="86"/>
      <c r="C2" s="86"/>
      <c r="D2" s="86"/>
      <c r="E2" s="86"/>
      <c r="F2" s="86"/>
      <c r="G2" s="86"/>
      <c r="H2" s="86"/>
      <c r="I2" s="86"/>
      <c r="J2" s="12"/>
    </row>
    <row r="3" spans="1:10" ht="18" customHeight="1">
      <c r="A3" s="11"/>
      <c r="B3" s="11"/>
      <c r="C3" s="11"/>
      <c r="D3" s="11"/>
      <c r="E3" s="49"/>
      <c r="F3" s="13"/>
      <c r="G3" s="11"/>
      <c r="H3" s="11"/>
      <c r="I3" s="11"/>
      <c r="J3" s="12"/>
    </row>
    <row r="4" spans="1:10" ht="13.5" customHeight="1">
      <c r="A4" s="14" t="s">
        <v>12</v>
      </c>
      <c r="B4" s="11"/>
      <c r="C4" s="11"/>
      <c r="D4" s="11"/>
      <c r="E4" s="49"/>
      <c r="F4" s="13"/>
      <c r="G4" s="11"/>
      <c r="H4" s="11"/>
      <c r="I4" s="11"/>
      <c r="J4" s="12"/>
    </row>
    <row r="5" spans="1:10" ht="13.5">
      <c r="A5" s="14" t="s">
        <v>11</v>
      </c>
      <c r="B5" s="15"/>
      <c r="C5" s="15"/>
      <c r="D5" s="15"/>
      <c r="E5" s="50"/>
      <c r="F5" s="16"/>
      <c r="G5" s="17"/>
      <c r="H5" s="18"/>
      <c r="I5" s="87"/>
      <c r="J5" s="87"/>
    </row>
    <row r="6" spans="1:10" ht="13.5">
      <c r="A6" s="14" t="s">
        <v>56</v>
      </c>
      <c r="B6" s="15"/>
      <c r="C6" s="15"/>
      <c r="D6" s="15"/>
      <c r="E6" s="50"/>
      <c r="F6" s="16"/>
      <c r="G6" s="17"/>
      <c r="H6" s="18" t="s">
        <v>9</v>
      </c>
      <c r="I6" s="88"/>
      <c r="J6" s="88"/>
    </row>
    <row r="7" spans="1:10" ht="13.5">
      <c r="A7" s="15"/>
      <c r="B7" s="15"/>
      <c r="C7" s="15"/>
      <c r="D7" s="15"/>
      <c r="E7" s="50"/>
      <c r="F7" s="16"/>
      <c r="G7" s="19"/>
      <c r="H7" s="20"/>
      <c r="I7" s="6"/>
      <c r="J7" s="6"/>
    </row>
    <row r="8" spans="1:10" ht="13.5">
      <c r="A8" s="21" t="s">
        <v>3</v>
      </c>
      <c r="B8" s="22"/>
      <c r="C8" s="22"/>
      <c r="D8" s="23"/>
      <c r="E8" s="51"/>
      <c r="F8" s="24" t="s">
        <v>0</v>
      </c>
      <c r="G8" s="25" t="s">
        <v>1</v>
      </c>
      <c r="H8" s="25" t="s">
        <v>4</v>
      </c>
      <c r="I8" s="25" t="s">
        <v>2</v>
      </c>
      <c r="J8" s="25" t="s">
        <v>5</v>
      </c>
    </row>
    <row r="9" spans="1:10" ht="12" customHeight="1">
      <c r="A9" s="26"/>
      <c r="B9" s="27"/>
      <c r="C9" s="27"/>
      <c r="D9" s="27"/>
      <c r="E9" s="52"/>
      <c r="F9" s="28"/>
      <c r="G9" s="29"/>
      <c r="H9" s="29"/>
      <c r="I9" s="29"/>
      <c r="J9" s="29"/>
    </row>
    <row r="10" spans="1:10" s="3" customFormat="1" ht="12" customHeight="1">
      <c r="A10" s="30" t="s">
        <v>13</v>
      </c>
      <c r="B10" s="31"/>
      <c r="C10" s="31"/>
      <c r="D10" s="31"/>
      <c r="E10" s="53"/>
      <c r="F10" s="32"/>
      <c r="G10" s="33"/>
      <c r="H10" s="34"/>
      <c r="I10" s="35"/>
      <c r="J10" s="35"/>
    </row>
    <row r="11" spans="1:10" s="3" customFormat="1" ht="12" customHeight="1">
      <c r="A11" s="36"/>
      <c r="B11" s="37"/>
      <c r="C11" s="37"/>
      <c r="D11" s="37"/>
      <c r="E11" s="54"/>
      <c r="F11" s="38"/>
      <c r="G11" s="39"/>
      <c r="H11" s="40"/>
      <c r="I11" s="41"/>
      <c r="J11" s="41"/>
    </row>
    <row r="12" spans="1:10" s="3" customFormat="1" ht="12" customHeight="1">
      <c r="A12" s="26"/>
      <c r="B12" s="27"/>
      <c r="C12" s="27"/>
      <c r="D12" s="27"/>
      <c r="E12" s="52"/>
      <c r="F12" s="28"/>
      <c r="G12" s="29"/>
      <c r="H12" s="29"/>
      <c r="I12" s="29"/>
      <c r="J12" s="29"/>
    </row>
    <row r="13" spans="1:10" s="3" customFormat="1" ht="12" customHeight="1">
      <c r="A13" s="30"/>
      <c r="B13" s="3" t="s">
        <v>20</v>
      </c>
      <c r="C13" s="31"/>
      <c r="D13" s="31"/>
      <c r="E13" s="53"/>
      <c r="F13" s="32"/>
      <c r="G13" s="33"/>
      <c r="H13" s="34"/>
      <c r="I13" s="35"/>
      <c r="J13" s="35"/>
    </row>
    <row r="14" spans="1:10" s="3" customFormat="1" ht="12" customHeight="1">
      <c r="A14" s="36"/>
      <c r="B14" s="37"/>
      <c r="C14" s="37"/>
      <c r="D14" s="37"/>
      <c r="E14" s="54"/>
      <c r="F14" s="38"/>
      <c r="G14" s="39"/>
      <c r="H14" s="40"/>
      <c r="I14" s="41"/>
      <c r="J14" s="41"/>
    </row>
    <row r="15" spans="1:10" s="3" customFormat="1" ht="12" customHeight="1">
      <c r="A15" s="26"/>
      <c r="B15" s="27"/>
      <c r="C15" s="27"/>
      <c r="D15" s="27"/>
      <c r="E15" s="52"/>
      <c r="F15" s="28"/>
      <c r="G15" s="29"/>
      <c r="H15" s="29"/>
      <c r="I15" s="29"/>
      <c r="J15" s="29"/>
    </row>
    <row r="16" spans="1:10" s="3" customFormat="1" ht="12" customHeight="1">
      <c r="A16" s="30"/>
      <c r="B16" s="31"/>
      <c r="C16" s="31" t="s">
        <v>21</v>
      </c>
      <c r="D16" s="31"/>
      <c r="E16" s="55"/>
      <c r="F16" s="32"/>
      <c r="G16" s="33"/>
      <c r="H16" s="34"/>
      <c r="I16" s="35"/>
      <c r="J16" s="35"/>
    </row>
    <row r="17" spans="1:10" s="3" customFormat="1" ht="12" customHeight="1">
      <c r="A17" s="36"/>
      <c r="B17" s="37"/>
      <c r="C17" s="37"/>
      <c r="D17" s="37"/>
      <c r="E17" s="54"/>
      <c r="F17" s="38"/>
      <c r="G17" s="39"/>
      <c r="H17" s="40"/>
      <c r="I17" s="41"/>
      <c r="J17" s="41"/>
    </row>
    <row r="18" spans="1:10" s="3" customFormat="1" ht="12" customHeight="1">
      <c r="A18" s="26"/>
      <c r="B18" s="27"/>
      <c r="C18" s="27"/>
      <c r="D18" s="27"/>
      <c r="E18" s="52"/>
      <c r="F18" s="28"/>
      <c r="G18" s="29"/>
      <c r="H18" s="29"/>
      <c r="I18" s="29"/>
      <c r="J18" s="29"/>
    </row>
    <row r="19" spans="1:10" s="3" customFormat="1" ht="12" customHeight="1">
      <c r="A19" s="30"/>
      <c r="B19" s="31"/>
      <c r="C19" s="31"/>
      <c r="D19" s="31" t="s">
        <v>22</v>
      </c>
      <c r="E19" s="55"/>
      <c r="F19" s="32"/>
      <c r="G19" s="33"/>
      <c r="H19" s="34"/>
      <c r="I19" s="35"/>
      <c r="J19" s="35"/>
    </row>
    <row r="20" spans="1:10" s="3" customFormat="1" ht="12" customHeight="1">
      <c r="A20" s="36"/>
      <c r="B20" s="37"/>
      <c r="C20" s="37"/>
      <c r="D20" s="37"/>
      <c r="E20" s="54"/>
      <c r="F20" s="38"/>
      <c r="G20" s="39"/>
      <c r="H20" s="40"/>
      <c r="I20" s="41"/>
      <c r="J20" s="41"/>
    </row>
    <row r="21" spans="1:10" s="3" customFormat="1" ht="12" customHeight="1">
      <c r="A21" s="26"/>
      <c r="B21" s="27"/>
      <c r="C21" s="27"/>
      <c r="D21" s="27"/>
      <c r="E21" s="52"/>
      <c r="F21" s="28"/>
      <c r="G21" s="29"/>
      <c r="H21" s="29"/>
      <c r="I21" s="29"/>
      <c r="J21" s="29"/>
    </row>
    <row r="22" spans="1:10" s="3" customFormat="1" ht="12" customHeight="1">
      <c r="A22" s="30"/>
      <c r="B22" s="31"/>
      <c r="C22" s="31"/>
      <c r="D22" s="31"/>
      <c r="E22" s="53" t="s">
        <v>23</v>
      </c>
      <c r="F22" s="42">
        <v>1400</v>
      </c>
      <c r="G22" s="33" t="s">
        <v>6</v>
      </c>
      <c r="H22" s="59">
        <v>169</v>
      </c>
      <c r="I22" s="35">
        <f>IF(H22="","",F22*H22)</f>
        <v>236600</v>
      </c>
      <c r="J22" s="60" t="s">
        <v>42</v>
      </c>
    </row>
    <row r="23" spans="1:10" s="3" customFormat="1" ht="12" customHeight="1">
      <c r="A23" s="36"/>
      <c r="B23" s="37"/>
      <c r="C23" s="37"/>
      <c r="D23" s="37"/>
      <c r="E23" s="54"/>
      <c r="F23" s="38"/>
      <c r="G23" s="39"/>
      <c r="H23" s="40"/>
      <c r="I23" s="41"/>
      <c r="J23" s="41"/>
    </row>
    <row r="24" spans="1:10" s="3" customFormat="1" ht="12" customHeight="1">
      <c r="A24" s="26"/>
      <c r="B24" s="27"/>
      <c r="C24" s="27"/>
      <c r="D24" s="27"/>
      <c r="E24" s="52"/>
      <c r="F24" s="28"/>
      <c r="G24" s="29"/>
      <c r="H24" s="29"/>
      <c r="I24" s="29"/>
      <c r="J24" s="29"/>
    </row>
    <row r="25" spans="1:10" s="3" customFormat="1" ht="12" customHeight="1">
      <c r="A25" s="30"/>
      <c r="B25" s="31"/>
      <c r="C25" s="31" t="s">
        <v>24</v>
      </c>
      <c r="D25" s="31"/>
      <c r="E25" s="55"/>
      <c r="F25" s="32"/>
      <c r="G25" s="33"/>
      <c r="H25" s="34"/>
      <c r="I25" s="35"/>
      <c r="J25" s="35"/>
    </row>
    <row r="26" spans="1:10" s="3" customFormat="1" ht="12" customHeight="1">
      <c r="A26" s="36"/>
      <c r="B26" s="37"/>
      <c r="C26" s="37"/>
      <c r="D26" s="37"/>
      <c r="E26" s="54"/>
      <c r="F26" s="38"/>
      <c r="G26" s="39"/>
      <c r="H26" s="40"/>
      <c r="I26" s="41"/>
      <c r="J26" s="41"/>
    </row>
    <row r="27" spans="1:10" s="3" customFormat="1" ht="12" customHeight="1">
      <c r="A27" s="26"/>
      <c r="B27" s="27"/>
      <c r="C27" s="27"/>
      <c r="D27" s="27"/>
      <c r="E27" s="52"/>
      <c r="F27" s="28"/>
      <c r="G27" s="29"/>
      <c r="H27" s="29"/>
      <c r="I27" s="29"/>
      <c r="J27" s="29"/>
    </row>
    <row r="28" spans="1:10" s="3" customFormat="1" ht="12" customHeight="1">
      <c r="A28" s="30"/>
      <c r="B28" s="31"/>
      <c r="C28" s="31"/>
      <c r="D28" s="31" t="s">
        <v>25</v>
      </c>
      <c r="E28" s="55"/>
      <c r="F28" s="32"/>
      <c r="G28" s="33"/>
      <c r="H28" s="34"/>
      <c r="I28" s="35"/>
      <c r="J28" s="35"/>
    </row>
    <row r="29" spans="1:10" s="3" customFormat="1" ht="12" customHeight="1">
      <c r="A29" s="36"/>
      <c r="B29" s="37"/>
      <c r="C29" s="37"/>
      <c r="D29" s="37"/>
      <c r="E29" s="54"/>
      <c r="F29" s="38"/>
      <c r="G29" s="39"/>
      <c r="H29" s="40"/>
      <c r="I29" s="41"/>
      <c r="J29" s="41"/>
    </row>
    <row r="30" spans="1:10" s="3" customFormat="1" ht="12" customHeight="1">
      <c r="A30" s="26"/>
      <c r="B30" s="27"/>
      <c r="C30" s="27"/>
      <c r="D30" s="27"/>
      <c r="E30" s="52"/>
      <c r="F30" s="28"/>
      <c r="G30" s="29"/>
      <c r="H30" s="29"/>
      <c r="I30" s="29"/>
      <c r="J30" s="29"/>
    </row>
    <row r="31" spans="1:10" s="3" customFormat="1" ht="12" customHeight="1">
      <c r="A31" s="30"/>
      <c r="B31" s="31"/>
      <c r="C31" s="31"/>
      <c r="D31" s="31"/>
      <c r="E31" s="53" t="s">
        <v>26</v>
      </c>
      <c r="F31" s="42">
        <v>30</v>
      </c>
      <c r="G31" s="33" t="s">
        <v>6</v>
      </c>
      <c r="H31" s="59">
        <v>102</v>
      </c>
      <c r="I31" s="35">
        <f>IF(H31="","",F31*H31)</f>
        <v>3060</v>
      </c>
      <c r="J31" s="35"/>
    </row>
    <row r="32" spans="1:10" s="3" customFormat="1" ht="12" customHeight="1">
      <c r="A32" s="36"/>
      <c r="B32" s="37"/>
      <c r="C32" s="37"/>
      <c r="D32" s="37"/>
      <c r="E32" s="54"/>
      <c r="F32" s="38"/>
      <c r="G32" s="39"/>
      <c r="H32" s="40"/>
      <c r="I32" s="41"/>
      <c r="J32" s="41"/>
    </row>
    <row r="33" spans="1:10" s="3" customFormat="1" ht="12" customHeight="1">
      <c r="A33" s="26"/>
      <c r="B33" s="27"/>
      <c r="C33" s="27"/>
      <c r="D33" s="27"/>
      <c r="E33" s="52"/>
      <c r="F33" s="28"/>
      <c r="G33" s="29"/>
      <c r="H33" s="29"/>
      <c r="I33" s="29"/>
      <c r="J33" s="29"/>
    </row>
    <row r="34" spans="1:10" s="3" customFormat="1" ht="12" customHeight="1">
      <c r="A34" s="30"/>
      <c r="B34" s="31"/>
      <c r="C34" s="31"/>
      <c r="D34" s="31"/>
      <c r="E34" s="53" t="s">
        <v>27</v>
      </c>
      <c r="F34" s="42">
        <v>30</v>
      </c>
      <c r="G34" s="33" t="s">
        <v>6</v>
      </c>
      <c r="H34" s="59">
        <v>24</v>
      </c>
      <c r="I34" s="35">
        <f>IF(H34="","",F34*H34)</f>
        <v>720</v>
      </c>
      <c r="J34" s="35"/>
    </row>
    <row r="35" spans="1:10" s="3" customFormat="1" ht="12" customHeight="1">
      <c r="A35" s="36"/>
      <c r="B35" s="37"/>
      <c r="C35" s="37"/>
      <c r="D35" s="37"/>
      <c r="E35" s="54"/>
      <c r="F35" s="38"/>
      <c r="G35" s="39"/>
      <c r="H35" s="40"/>
      <c r="I35" s="41"/>
      <c r="J35" s="41"/>
    </row>
    <row r="36" spans="1:10" s="3" customFormat="1" ht="12" customHeight="1">
      <c r="A36" s="30"/>
      <c r="B36" s="31"/>
      <c r="C36" s="31"/>
      <c r="D36" s="31"/>
      <c r="E36" s="53"/>
      <c r="F36" s="32"/>
      <c r="G36" s="33"/>
      <c r="H36" s="34"/>
      <c r="I36" s="35"/>
      <c r="J36" s="35"/>
    </row>
    <row r="37" spans="1:10" s="3" customFormat="1" ht="12" customHeight="1">
      <c r="A37" s="30"/>
      <c r="B37" s="31"/>
      <c r="C37" s="31"/>
      <c r="D37" s="31"/>
      <c r="E37" s="53"/>
      <c r="F37" s="32"/>
      <c r="G37" s="33"/>
      <c r="H37" s="34"/>
      <c r="I37" s="35"/>
      <c r="J37" s="35"/>
    </row>
    <row r="38" spans="1:10" s="3" customFormat="1" ht="12" customHeight="1">
      <c r="A38" s="30"/>
      <c r="B38" s="31"/>
      <c r="C38" s="31"/>
      <c r="D38" s="31"/>
      <c r="E38" s="53"/>
      <c r="F38" s="32"/>
      <c r="G38" s="33"/>
      <c r="H38" s="34"/>
      <c r="I38" s="35"/>
      <c r="J38" s="35"/>
    </row>
    <row r="39" spans="1:10" s="3" customFormat="1" ht="12" customHeight="1">
      <c r="A39" s="26"/>
      <c r="B39" s="27"/>
      <c r="C39" s="27"/>
      <c r="D39" s="27"/>
      <c r="E39" s="52"/>
      <c r="F39" s="28"/>
      <c r="G39" s="29"/>
      <c r="H39" s="29"/>
      <c r="I39" s="29"/>
      <c r="J39" s="29"/>
    </row>
    <row r="40" spans="1:10" s="3" customFormat="1" ht="12" customHeight="1">
      <c r="A40" s="30"/>
      <c r="B40" s="31"/>
      <c r="C40" s="31" t="s">
        <v>28</v>
      </c>
      <c r="D40" s="31"/>
      <c r="E40" s="55"/>
      <c r="F40" s="32"/>
      <c r="G40" s="33"/>
      <c r="H40" s="34"/>
      <c r="I40" s="35"/>
      <c r="J40" s="35"/>
    </row>
    <row r="41" spans="1:10" s="3" customFormat="1" ht="12" customHeight="1">
      <c r="A41" s="36"/>
      <c r="B41" s="37"/>
      <c r="C41" s="37"/>
      <c r="D41" s="37"/>
      <c r="E41" s="54"/>
      <c r="F41" s="38"/>
      <c r="G41" s="39"/>
      <c r="H41" s="40"/>
      <c r="I41" s="41"/>
      <c r="J41" s="41"/>
    </row>
    <row r="42" spans="1:10" s="3" customFormat="1" ht="12" customHeight="1">
      <c r="A42" s="26"/>
      <c r="B42" s="27"/>
      <c r="C42" s="27"/>
      <c r="D42" s="27"/>
      <c r="E42" s="52"/>
      <c r="F42" s="28"/>
      <c r="G42" s="29"/>
      <c r="H42" s="29"/>
      <c r="I42" s="29"/>
      <c r="J42" s="29"/>
    </row>
    <row r="43" spans="1:10" s="3" customFormat="1" ht="12" customHeight="1">
      <c r="A43" s="30"/>
      <c r="B43" s="31"/>
      <c r="C43" s="31"/>
      <c r="E43" s="53" t="s">
        <v>29</v>
      </c>
      <c r="F43" s="32"/>
      <c r="G43" s="33"/>
      <c r="H43" s="34"/>
      <c r="I43" s="35"/>
      <c r="J43" s="35"/>
    </row>
    <row r="44" spans="1:10" s="3" customFormat="1" ht="12" customHeight="1">
      <c r="A44" s="36"/>
      <c r="B44" s="37"/>
      <c r="C44" s="37"/>
      <c r="D44" s="37"/>
      <c r="E44" s="54"/>
      <c r="F44" s="38"/>
      <c r="G44" s="39"/>
      <c r="H44" s="40"/>
      <c r="I44" s="41"/>
      <c r="J44" s="41"/>
    </row>
    <row r="45" spans="1:10" s="3" customFormat="1" ht="12" customHeight="1">
      <c r="A45" s="26"/>
      <c r="B45" s="27"/>
      <c r="C45" s="27"/>
      <c r="D45" s="27"/>
      <c r="E45" s="52"/>
      <c r="F45" s="28"/>
      <c r="G45" s="29"/>
      <c r="H45" s="29"/>
      <c r="I45" s="29"/>
      <c r="J45" s="29"/>
    </row>
    <row r="46" spans="1:10" s="3" customFormat="1" ht="12" customHeight="1">
      <c r="A46" s="30"/>
      <c r="B46" s="31"/>
      <c r="C46" s="31"/>
      <c r="D46" s="31"/>
      <c r="E46" s="53" t="s">
        <v>30</v>
      </c>
      <c r="F46" s="42">
        <v>1320</v>
      </c>
      <c r="G46" s="33" t="s">
        <v>7</v>
      </c>
      <c r="H46" s="59">
        <v>652</v>
      </c>
      <c r="I46" s="35">
        <f>IF(H46="","",F46*H46)</f>
        <v>860640</v>
      </c>
      <c r="J46" s="35"/>
    </row>
    <row r="47" spans="1:10" s="3" customFormat="1" ht="12" customHeight="1">
      <c r="A47" s="36"/>
      <c r="B47" s="37"/>
      <c r="C47" s="37"/>
      <c r="D47" s="37"/>
      <c r="E47" s="54"/>
      <c r="F47" s="38"/>
      <c r="G47" s="39"/>
      <c r="H47" s="40"/>
      <c r="I47" s="41"/>
      <c r="J47" s="41"/>
    </row>
    <row r="48" spans="1:10" s="3" customFormat="1" ht="12" customHeight="1">
      <c r="A48" s="26"/>
      <c r="B48" s="27"/>
      <c r="C48" s="27"/>
      <c r="D48" s="27"/>
      <c r="E48" s="52"/>
      <c r="F48" s="28"/>
      <c r="G48" s="29"/>
      <c r="H48" s="29"/>
      <c r="I48" s="29"/>
      <c r="J48" s="29"/>
    </row>
    <row r="49" spans="1:10" s="3" customFormat="1" ht="12" customHeight="1">
      <c r="A49" s="30"/>
      <c r="B49" s="31"/>
      <c r="C49" s="31"/>
      <c r="D49" s="31"/>
      <c r="E49" s="53" t="s">
        <v>31</v>
      </c>
      <c r="F49" s="42">
        <v>1320</v>
      </c>
      <c r="G49" s="33" t="s">
        <v>6</v>
      </c>
      <c r="H49" s="59">
        <v>84</v>
      </c>
      <c r="I49" s="35">
        <f>IF(H49="","",F49*H49)</f>
        <v>110880</v>
      </c>
      <c r="J49" s="35"/>
    </row>
    <row r="50" spans="1:10" s="3" customFormat="1" ht="12" customHeight="1">
      <c r="A50" s="36"/>
      <c r="B50" s="37"/>
      <c r="C50" s="37"/>
      <c r="D50" s="37"/>
      <c r="E50" s="54"/>
      <c r="F50" s="38"/>
      <c r="G50" s="39"/>
      <c r="H50" s="40"/>
      <c r="I50" s="41"/>
      <c r="J50" s="41"/>
    </row>
    <row r="51" spans="1:10" s="3" customFormat="1" ht="12" customHeight="1">
      <c r="A51" s="26"/>
      <c r="B51" s="27"/>
      <c r="C51" s="27"/>
      <c r="D51" s="27"/>
      <c r="E51" s="52"/>
      <c r="F51" s="28"/>
      <c r="G51" s="29"/>
      <c r="H51" s="29"/>
      <c r="I51" s="29"/>
      <c r="J51" s="29"/>
    </row>
    <row r="52" spans="1:10" s="3" customFormat="1" ht="12" customHeight="1">
      <c r="A52" s="30"/>
      <c r="B52" s="31" t="s">
        <v>32</v>
      </c>
      <c r="C52" s="31"/>
      <c r="D52" s="31"/>
      <c r="E52" s="55"/>
      <c r="F52" s="32"/>
      <c r="G52" s="33"/>
      <c r="H52" s="34"/>
      <c r="I52" s="35"/>
      <c r="J52" s="35"/>
    </row>
    <row r="53" spans="1:10" s="3" customFormat="1" ht="12" customHeight="1">
      <c r="A53" s="36"/>
      <c r="B53" s="37"/>
      <c r="C53" s="37"/>
      <c r="D53" s="37"/>
      <c r="E53" s="54"/>
      <c r="F53" s="38"/>
      <c r="G53" s="39"/>
      <c r="H53" s="40"/>
      <c r="I53" s="41"/>
      <c r="J53" s="41"/>
    </row>
    <row r="54" spans="1:10" s="3" customFormat="1" ht="12" customHeight="1">
      <c r="A54" s="26"/>
      <c r="B54" s="27"/>
      <c r="C54" s="27"/>
      <c r="D54" s="27"/>
      <c r="E54" s="52"/>
      <c r="F54" s="28"/>
      <c r="G54" s="29"/>
      <c r="H54" s="29"/>
      <c r="I54" s="29"/>
      <c r="J54" s="29"/>
    </row>
    <row r="55" spans="1:10" s="3" customFormat="1" ht="12" customHeight="1">
      <c r="A55" s="30"/>
      <c r="B55" s="31"/>
      <c r="C55" s="31" t="s">
        <v>33</v>
      </c>
      <c r="D55" s="31"/>
      <c r="E55" s="55"/>
      <c r="F55" s="32"/>
      <c r="G55" s="33"/>
      <c r="H55" s="34"/>
      <c r="I55" s="35"/>
      <c r="J55" s="35"/>
    </row>
    <row r="56" spans="1:10" s="3" customFormat="1" ht="12" customHeight="1">
      <c r="A56" s="36"/>
      <c r="B56" s="37"/>
      <c r="C56" s="37"/>
      <c r="D56" s="37"/>
      <c r="E56" s="54"/>
      <c r="F56" s="38"/>
      <c r="G56" s="39"/>
      <c r="H56" s="40"/>
      <c r="I56" s="41"/>
      <c r="J56" s="41"/>
    </row>
    <row r="57" spans="1:10" s="3" customFormat="1" ht="12" customHeight="1">
      <c r="A57" s="26"/>
      <c r="B57" s="27"/>
      <c r="C57" s="27"/>
      <c r="D57" s="27"/>
      <c r="E57" s="52"/>
      <c r="F57" s="28"/>
      <c r="G57" s="29"/>
      <c r="H57" s="29"/>
      <c r="I57" s="29"/>
      <c r="J57" s="29"/>
    </row>
    <row r="58" spans="1:10" s="3" customFormat="1" ht="12" customHeight="1">
      <c r="A58" s="30"/>
      <c r="B58" s="31"/>
      <c r="C58" s="31"/>
      <c r="D58" s="31" t="s">
        <v>34</v>
      </c>
      <c r="E58" s="55"/>
      <c r="F58" s="42"/>
      <c r="G58" s="33"/>
      <c r="H58" s="34"/>
      <c r="I58" s="35"/>
      <c r="J58" s="35"/>
    </row>
    <row r="59" spans="1:10" s="3" customFormat="1" ht="12" customHeight="1">
      <c r="A59" s="36"/>
      <c r="B59" s="37"/>
      <c r="C59" s="37"/>
      <c r="D59" s="37"/>
      <c r="E59" s="54"/>
      <c r="F59" s="38"/>
      <c r="G59" s="39"/>
      <c r="H59" s="40"/>
      <c r="I59" s="41"/>
      <c r="J59" s="41"/>
    </row>
    <row r="60" spans="1:10" s="3" customFormat="1" ht="12" customHeight="1">
      <c r="A60" s="26"/>
      <c r="B60" s="27"/>
      <c r="C60" s="27"/>
      <c r="D60" s="27"/>
      <c r="E60" s="52"/>
      <c r="F60" s="28"/>
      <c r="G60" s="29"/>
      <c r="H60" s="29"/>
      <c r="I60" s="29"/>
      <c r="J60" s="29"/>
    </row>
    <row r="61" spans="1:10" s="3" customFormat="1" ht="12" customHeight="1">
      <c r="A61" s="30"/>
      <c r="B61" s="31"/>
      <c r="C61" s="31"/>
      <c r="D61" s="31"/>
      <c r="E61" s="53" t="s">
        <v>35</v>
      </c>
      <c r="F61" s="42">
        <v>60</v>
      </c>
      <c r="G61" s="33" t="s">
        <v>8</v>
      </c>
      <c r="H61" s="59">
        <v>1755</v>
      </c>
      <c r="I61" s="35">
        <f>IF(H61="","",F61*H61)</f>
        <v>105300</v>
      </c>
      <c r="J61" s="35"/>
    </row>
    <row r="62" spans="1:10" s="3" customFormat="1" ht="12" customHeight="1">
      <c r="A62" s="36"/>
      <c r="B62" s="37"/>
      <c r="C62" s="37"/>
      <c r="D62" s="37"/>
      <c r="E62" s="54"/>
      <c r="F62" s="38"/>
      <c r="G62" s="39"/>
      <c r="H62" s="40"/>
      <c r="I62" s="41"/>
      <c r="J62" s="41"/>
    </row>
    <row r="63" spans="1:10" s="3" customFormat="1" ht="12" customHeight="1">
      <c r="A63" s="26"/>
      <c r="B63" s="27"/>
      <c r="C63" s="27"/>
      <c r="D63" s="27"/>
      <c r="E63" s="52"/>
      <c r="F63" s="28"/>
      <c r="G63" s="29"/>
      <c r="H63" s="29"/>
      <c r="I63" s="29"/>
      <c r="J63" s="29"/>
    </row>
    <row r="64" spans="1:10" s="3" customFormat="1" ht="12" customHeight="1">
      <c r="A64" s="30" t="s">
        <v>14</v>
      </c>
      <c r="B64" s="31"/>
      <c r="C64" s="31"/>
      <c r="D64" s="31"/>
      <c r="E64" s="53"/>
      <c r="F64" s="32"/>
      <c r="G64" s="33"/>
      <c r="H64" s="34"/>
      <c r="I64" s="35">
        <f>SUM(I9:I63)</f>
        <v>1317200</v>
      </c>
      <c r="J64" s="35"/>
    </row>
    <row r="65" spans="1:10" s="3" customFormat="1" ht="12" customHeight="1">
      <c r="A65" s="36"/>
      <c r="B65" s="37"/>
      <c r="C65" s="37"/>
      <c r="D65" s="37"/>
      <c r="E65" s="54"/>
      <c r="F65" s="38"/>
      <c r="G65" s="39"/>
      <c r="H65" s="40"/>
      <c r="I65" s="41"/>
      <c r="J65" s="41"/>
    </row>
    <row r="66" spans="1:10" s="3" customFormat="1" ht="12" customHeight="1">
      <c r="A66" s="26"/>
      <c r="B66" s="27"/>
      <c r="C66" s="27"/>
      <c r="D66" s="27"/>
      <c r="E66" s="52"/>
      <c r="F66" s="28"/>
      <c r="G66" s="29"/>
      <c r="H66" s="29"/>
      <c r="I66" s="29"/>
      <c r="J66" s="29"/>
    </row>
    <row r="67" spans="1:10" s="3" customFormat="1" ht="12" customHeight="1">
      <c r="A67" s="30"/>
      <c r="B67" s="31" t="s">
        <v>55</v>
      </c>
      <c r="C67" s="31"/>
      <c r="D67" s="31"/>
      <c r="E67" s="55"/>
      <c r="F67" s="32"/>
      <c r="G67" s="33"/>
      <c r="H67" s="59">
        <v>212725</v>
      </c>
      <c r="I67" s="35">
        <f>IF(H67="","",H67)</f>
        <v>212725</v>
      </c>
      <c r="J67" s="35"/>
    </row>
    <row r="68" spans="1:10" s="3" customFormat="1" ht="12" customHeight="1">
      <c r="A68" s="36"/>
      <c r="B68" s="37"/>
      <c r="C68" s="37"/>
      <c r="D68" s="37"/>
      <c r="E68" s="54"/>
      <c r="F68" s="38"/>
      <c r="G68" s="39"/>
      <c r="H68" s="40"/>
      <c r="I68" s="41"/>
      <c r="J68" s="41"/>
    </row>
    <row r="69" spans="1:10" s="3" customFormat="1" ht="12" customHeight="1">
      <c r="A69" s="26"/>
      <c r="B69" s="27"/>
      <c r="C69" s="27"/>
      <c r="D69" s="27"/>
      <c r="E69" s="52"/>
      <c r="F69" s="28"/>
      <c r="G69" s="29"/>
      <c r="H69" s="29"/>
      <c r="I69" s="29"/>
      <c r="J69" s="29"/>
    </row>
    <row r="70" spans="1:10" s="3" customFormat="1" ht="12" customHeight="1">
      <c r="A70" s="30"/>
      <c r="B70" s="31" t="s">
        <v>36</v>
      </c>
      <c r="C70" s="31"/>
      <c r="D70" s="31"/>
      <c r="E70" s="55"/>
      <c r="F70" s="32"/>
      <c r="G70" s="33"/>
      <c r="H70" s="59">
        <v>1125182</v>
      </c>
      <c r="I70" s="35">
        <f>IF(H70="","",H70)</f>
        <v>1125182</v>
      </c>
      <c r="J70" s="35"/>
    </row>
    <row r="71" spans="1:10" s="3" customFormat="1" ht="12" customHeight="1">
      <c r="A71" s="36"/>
      <c r="B71" s="37"/>
      <c r="C71" s="37"/>
      <c r="D71" s="37"/>
      <c r="E71" s="54"/>
      <c r="F71" s="38"/>
      <c r="G71" s="39"/>
      <c r="H71" s="40"/>
      <c r="I71" s="41"/>
      <c r="J71" s="41"/>
    </row>
    <row r="72" spans="1:10" s="3" customFormat="1" ht="12" customHeight="1">
      <c r="A72" s="26"/>
      <c r="B72" s="27"/>
      <c r="C72" s="27"/>
      <c r="D72" s="27"/>
      <c r="E72" s="52"/>
      <c r="F72" s="28"/>
      <c r="G72" s="29"/>
      <c r="H72" s="29"/>
      <c r="I72" s="29"/>
      <c r="J72" s="29"/>
    </row>
    <row r="73" spans="1:10" s="3" customFormat="1" ht="12" customHeight="1">
      <c r="A73" s="30" t="s">
        <v>15</v>
      </c>
      <c r="B73" s="31"/>
      <c r="C73" s="31"/>
      <c r="D73" s="31"/>
      <c r="E73" s="53"/>
      <c r="F73" s="32"/>
      <c r="G73" s="33"/>
      <c r="H73" s="34"/>
      <c r="I73" s="35">
        <f>SUM(I66:I71)</f>
        <v>1337907</v>
      </c>
      <c r="J73" s="35"/>
    </row>
    <row r="74" spans="1:10" s="3" customFormat="1" ht="12" customHeight="1">
      <c r="A74" s="36"/>
      <c r="B74" s="37"/>
      <c r="C74" s="37"/>
      <c r="D74" s="37"/>
      <c r="E74" s="54"/>
      <c r="F74" s="38"/>
      <c r="G74" s="39"/>
      <c r="H74" s="40"/>
      <c r="I74" s="41"/>
      <c r="J74" s="41"/>
    </row>
    <row r="75" spans="1:10" s="3" customFormat="1" ht="12" customHeight="1">
      <c r="A75" s="26"/>
      <c r="B75" s="27"/>
      <c r="C75" s="27"/>
      <c r="D75" s="27"/>
      <c r="E75" s="52"/>
      <c r="F75" s="28"/>
      <c r="G75" s="29"/>
      <c r="H75" s="29"/>
      <c r="I75" s="29"/>
      <c r="J75" s="29"/>
    </row>
    <row r="76" spans="1:10" s="3" customFormat="1" ht="12" customHeight="1">
      <c r="A76" s="30" t="s">
        <v>16</v>
      </c>
      <c r="B76" s="31"/>
      <c r="C76" s="31"/>
      <c r="D76" s="31"/>
      <c r="E76" s="53"/>
      <c r="F76" s="32"/>
      <c r="G76" s="33"/>
      <c r="H76" s="34"/>
      <c r="I76" s="35">
        <f>I64+I73</f>
        <v>2655107</v>
      </c>
      <c r="J76" s="35"/>
    </row>
    <row r="77" spans="1:10" s="3" customFormat="1" ht="12" customHeight="1">
      <c r="A77" s="36"/>
      <c r="B77" s="37"/>
      <c r="C77" s="37"/>
      <c r="D77" s="37"/>
      <c r="E77" s="54"/>
      <c r="F77" s="38"/>
      <c r="G77" s="39"/>
      <c r="H77" s="40"/>
      <c r="I77" s="41"/>
      <c r="J77" s="41"/>
    </row>
    <row r="78" spans="1:10" s="3" customFormat="1" ht="12" customHeight="1">
      <c r="A78" s="26"/>
      <c r="B78" s="27"/>
      <c r="C78" s="27"/>
      <c r="D78" s="27"/>
      <c r="E78" s="52"/>
      <c r="F78" s="28"/>
      <c r="G78" s="29"/>
      <c r="H78" s="29"/>
      <c r="I78" s="29"/>
      <c r="J78" s="29"/>
    </row>
    <row r="79" spans="1:10" s="3" customFormat="1" ht="12" customHeight="1">
      <c r="A79" s="30"/>
      <c r="B79" s="31" t="s">
        <v>37</v>
      </c>
      <c r="C79" s="31"/>
      <c r="D79" s="31"/>
      <c r="E79" s="55"/>
      <c r="F79" s="32"/>
      <c r="G79" s="33"/>
      <c r="H79" s="59">
        <v>2879735</v>
      </c>
      <c r="I79" s="35">
        <f>IF(H79="","",H79)</f>
        <v>2879735</v>
      </c>
      <c r="J79" s="35"/>
    </row>
    <row r="80" spans="1:10" s="3" customFormat="1" ht="12" customHeight="1">
      <c r="A80" s="36"/>
      <c r="B80" s="37"/>
      <c r="C80" s="37"/>
      <c r="D80" s="37"/>
      <c r="E80" s="54"/>
      <c r="F80" s="38"/>
      <c r="G80" s="39"/>
      <c r="H80" s="40"/>
      <c r="I80" s="41"/>
      <c r="J80" s="41"/>
    </row>
    <row r="81" spans="1:10" s="3" customFormat="1" ht="12" customHeight="1">
      <c r="A81" s="26"/>
      <c r="B81" s="27"/>
      <c r="C81" s="27"/>
      <c r="D81" s="27"/>
      <c r="E81" s="52"/>
      <c r="F81" s="28"/>
      <c r="G81" s="29"/>
      <c r="H81" s="29"/>
      <c r="I81" s="29"/>
      <c r="J81" s="29"/>
    </row>
    <row r="82" spans="1:10" s="3" customFormat="1" ht="12" customHeight="1">
      <c r="A82" s="30" t="s">
        <v>41</v>
      </c>
      <c r="B82" s="31"/>
      <c r="C82" s="31"/>
      <c r="D82" s="31"/>
      <c r="E82" s="53"/>
      <c r="F82" s="32"/>
      <c r="G82" s="33"/>
      <c r="H82" s="59">
        <v>172126</v>
      </c>
      <c r="I82" s="35">
        <f>IF(H82="","",H82)</f>
        <v>172126</v>
      </c>
      <c r="J82" s="35"/>
    </row>
    <row r="83" spans="1:10" s="3" customFormat="1" ht="12" customHeight="1">
      <c r="A83" s="36"/>
      <c r="B83" s="37"/>
      <c r="C83" s="37"/>
      <c r="D83" s="37"/>
      <c r="E83" s="54"/>
      <c r="F83" s="38"/>
      <c r="G83" s="39"/>
      <c r="H83" s="40"/>
      <c r="I83" s="41"/>
      <c r="J83" s="41"/>
    </row>
    <row r="84" spans="1:10" s="3" customFormat="1" ht="12" customHeight="1">
      <c r="A84" s="26"/>
      <c r="B84" s="27"/>
      <c r="C84" s="27"/>
      <c r="D84" s="27"/>
      <c r="E84" s="52"/>
      <c r="F84" s="28"/>
      <c r="G84" s="29"/>
      <c r="H84" s="29"/>
      <c r="I84" s="29"/>
      <c r="J84" s="29"/>
    </row>
    <row r="85" spans="1:10" s="3" customFormat="1" ht="12" customHeight="1">
      <c r="A85" s="30" t="s">
        <v>17</v>
      </c>
      <c r="B85" s="31"/>
      <c r="C85" s="31"/>
      <c r="D85" s="31"/>
      <c r="E85" s="53"/>
      <c r="F85" s="32"/>
      <c r="G85" s="33"/>
      <c r="H85" s="34"/>
      <c r="I85" s="35">
        <f>I76+I79+I82</f>
        <v>5706968</v>
      </c>
      <c r="J85" s="35"/>
    </row>
    <row r="86" spans="1:10" s="3" customFormat="1" ht="12" customHeight="1">
      <c r="A86" s="36"/>
      <c r="B86" s="37"/>
      <c r="C86" s="37"/>
      <c r="D86" s="37"/>
      <c r="E86" s="54"/>
      <c r="F86" s="38"/>
      <c r="G86" s="39"/>
      <c r="H86" s="40"/>
      <c r="I86" s="41"/>
      <c r="J86" s="41"/>
    </row>
    <row r="87" spans="1:10" s="3" customFormat="1" ht="12" customHeight="1">
      <c r="A87" s="26"/>
      <c r="B87" s="27"/>
      <c r="C87" s="27"/>
      <c r="D87" s="27"/>
      <c r="E87" s="52"/>
      <c r="F87" s="28"/>
      <c r="G87" s="29"/>
      <c r="H87" s="29"/>
      <c r="I87" s="29"/>
      <c r="J87" s="29"/>
    </row>
    <row r="88" spans="1:10" s="3" customFormat="1" ht="12" customHeight="1">
      <c r="A88" s="30"/>
      <c r="B88" s="31" t="s">
        <v>38</v>
      </c>
      <c r="C88" s="31"/>
      <c r="D88" s="31"/>
      <c r="E88" s="55"/>
      <c r="F88" s="32"/>
      <c r="G88" s="33"/>
      <c r="H88" s="59">
        <v>1695828</v>
      </c>
      <c r="I88" s="35">
        <f>IF(H88="","",H88)</f>
        <v>1695828</v>
      </c>
      <c r="J88" s="35"/>
    </row>
    <row r="89" spans="1:10" s="3" customFormat="1" ht="12" customHeight="1">
      <c r="A89" s="36"/>
      <c r="B89" s="37"/>
      <c r="C89" s="37"/>
      <c r="D89" s="37"/>
      <c r="E89" s="54"/>
      <c r="F89" s="38"/>
      <c r="G89" s="39"/>
      <c r="H89" s="40"/>
      <c r="I89" s="41"/>
      <c r="J89" s="41"/>
    </row>
    <row r="90" spans="1:10" s="3" customFormat="1" ht="12" customHeight="1">
      <c r="A90" s="26"/>
      <c r="B90" s="27"/>
      <c r="C90" s="27"/>
      <c r="D90" s="27"/>
      <c r="E90" s="52"/>
      <c r="F90" s="28"/>
      <c r="G90" s="29"/>
      <c r="H90" s="29"/>
      <c r="I90" s="29"/>
      <c r="J90" s="29"/>
    </row>
    <row r="91" spans="1:10" s="3" customFormat="1" ht="12" customHeight="1">
      <c r="A91" s="30"/>
      <c r="B91" s="31" t="s">
        <v>39</v>
      </c>
      <c r="C91" s="31"/>
      <c r="D91" s="31"/>
      <c r="E91" s="55"/>
      <c r="F91" s="32"/>
      <c r="G91" s="33"/>
      <c r="H91" s="59">
        <v>5088</v>
      </c>
      <c r="I91" s="35">
        <f>IF(H91="","",H91)</f>
        <v>5088</v>
      </c>
      <c r="J91" s="35"/>
    </row>
    <row r="92" spans="1:10" s="3" customFormat="1" ht="12" customHeight="1">
      <c r="A92" s="36"/>
      <c r="B92" s="37"/>
      <c r="C92" s="37"/>
      <c r="D92" s="37"/>
      <c r="E92" s="54"/>
      <c r="F92" s="38"/>
      <c r="G92" s="39"/>
      <c r="H92" s="40"/>
      <c r="I92" s="41"/>
      <c r="J92" s="41"/>
    </row>
    <row r="93" spans="1:10" s="3" customFormat="1" ht="12" customHeight="1">
      <c r="A93" s="43"/>
      <c r="B93" s="44"/>
      <c r="C93" s="44"/>
      <c r="D93" s="44"/>
      <c r="E93" s="56"/>
      <c r="F93" s="45"/>
      <c r="G93" s="46"/>
      <c r="H93" s="47"/>
      <c r="I93" s="48"/>
      <c r="J93" s="48"/>
    </row>
    <row r="94" spans="1:10" s="3" customFormat="1" ht="12" customHeight="1">
      <c r="A94" s="30" t="s">
        <v>18</v>
      </c>
      <c r="B94" s="31"/>
      <c r="C94" s="31"/>
      <c r="D94" s="31"/>
      <c r="E94" s="53"/>
      <c r="F94" s="32"/>
      <c r="G94" s="33"/>
      <c r="H94" s="34"/>
      <c r="I94" s="35">
        <f>ROUNDDOWN(I85+I88+I91,-4)</f>
        <v>7400000</v>
      </c>
      <c r="J94" s="35"/>
    </row>
    <row r="95" spans="1:10" s="3" customFormat="1" ht="12" customHeight="1">
      <c r="A95" s="36"/>
      <c r="B95" s="37"/>
      <c r="C95" s="37"/>
      <c r="D95" s="37"/>
      <c r="E95" s="54"/>
      <c r="F95" s="38"/>
      <c r="G95" s="39"/>
      <c r="H95" s="40"/>
      <c r="I95" s="41"/>
      <c r="J95" s="41"/>
    </row>
    <row r="96" spans="1:10" s="3" customFormat="1" ht="12" customHeight="1">
      <c r="A96" s="26"/>
      <c r="B96" s="27"/>
      <c r="C96" s="27"/>
      <c r="D96" s="27"/>
      <c r="E96" s="52"/>
      <c r="F96" s="28"/>
      <c r="G96" s="29"/>
      <c r="H96" s="29"/>
      <c r="I96" s="29"/>
      <c r="J96" s="29"/>
    </row>
    <row r="97" spans="1:10" s="3" customFormat="1" ht="12" customHeight="1">
      <c r="A97" s="30"/>
      <c r="B97" s="31" t="s">
        <v>40</v>
      </c>
      <c r="C97" s="31"/>
      <c r="D97" s="31"/>
      <c r="E97" s="55"/>
      <c r="F97" s="32"/>
      <c r="G97" s="33"/>
      <c r="H97" s="34"/>
      <c r="I97" s="35">
        <f>I94*0.08</f>
        <v>592000</v>
      </c>
      <c r="J97" s="35"/>
    </row>
    <row r="98" spans="1:10" s="3" customFormat="1" ht="12" customHeight="1">
      <c r="A98" s="36"/>
      <c r="B98" s="37"/>
      <c r="C98" s="37"/>
      <c r="D98" s="37"/>
      <c r="E98" s="54"/>
      <c r="F98" s="38"/>
      <c r="G98" s="39"/>
      <c r="H98" s="40"/>
      <c r="I98" s="41"/>
      <c r="J98" s="41"/>
    </row>
    <row r="99" spans="1:10" s="3" customFormat="1" ht="12" customHeight="1">
      <c r="A99" s="26"/>
      <c r="B99" s="27"/>
      <c r="C99" s="27"/>
      <c r="D99" s="27"/>
      <c r="E99" s="52"/>
      <c r="F99" s="28"/>
      <c r="G99" s="29"/>
      <c r="H99" s="29"/>
      <c r="I99" s="29"/>
      <c r="J99" s="29"/>
    </row>
    <row r="100" spans="1:10" s="3" customFormat="1" ht="12" customHeight="1">
      <c r="A100" s="30" t="s">
        <v>19</v>
      </c>
      <c r="B100" s="31"/>
      <c r="C100" s="31"/>
      <c r="D100" s="31"/>
      <c r="E100" s="53"/>
      <c r="F100" s="32"/>
      <c r="G100" s="33"/>
      <c r="H100" s="34"/>
      <c r="I100" s="35">
        <f>I94+I97</f>
        <v>7992000</v>
      </c>
      <c r="J100" s="35"/>
    </row>
    <row r="101" spans="1:10" s="3" customFormat="1" ht="12" customHeight="1">
      <c r="A101" s="36"/>
      <c r="B101" s="37"/>
      <c r="C101" s="37"/>
      <c r="D101" s="37"/>
      <c r="E101" s="54"/>
      <c r="F101" s="38"/>
      <c r="G101" s="39"/>
      <c r="H101" s="40"/>
      <c r="I101" s="41"/>
      <c r="J101" s="41"/>
    </row>
    <row r="102" spans="1:10" s="3" customFormat="1" ht="9.75" customHeight="1">
      <c r="A102" s="4"/>
      <c r="B102" s="4"/>
      <c r="C102" s="4"/>
      <c r="D102" s="4"/>
      <c r="E102" s="57"/>
      <c r="F102" s="8"/>
      <c r="G102" s="10"/>
      <c r="H102" s="5"/>
      <c r="I102" s="4"/>
      <c r="J102" s="4"/>
    </row>
    <row r="103" ht="13.5">
      <c r="A103" s="3"/>
    </row>
  </sheetData>
  <sheetProtection/>
  <mergeCells count="3">
    <mergeCell ref="A1:I2"/>
    <mergeCell ref="I5:J5"/>
    <mergeCell ref="I6:J6"/>
  </mergeCells>
  <printOptions/>
  <pageMargins left="0.7874015748031497" right="0" top="0.5905511811023623" bottom="0.5905511811023623" header="0.5118110236220472" footer="0.5118110236220472"/>
  <pageSetup horizontalDpi="600" verticalDpi="600" orientation="portrait" paperSize="9" scale="92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ＱＮＤadmin</dc:creator>
  <cp:keywords/>
  <dc:description/>
  <cp:lastModifiedBy>nonbuild</cp:lastModifiedBy>
  <cp:lastPrinted>2006-06-26T02:12:11Z</cp:lastPrinted>
  <dcterms:created xsi:type="dcterms:W3CDTF">2006-04-03T09:10:57Z</dcterms:created>
  <dcterms:modified xsi:type="dcterms:W3CDTF">2018-02-22T09:28:17Z</dcterms:modified>
  <cp:category/>
  <cp:version/>
  <cp:contentType/>
  <cp:contentStatus/>
</cp:coreProperties>
</file>